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30" yWindow="30" windowWidth="23010" windowHeight="12210"/>
  </bookViews>
  <sheets>
    <sheet name="Fin plan 2021" sheetId="1" r:id="rId1"/>
    <sheet name="Sheet1" sheetId="2" r:id="rId2"/>
  </sheets>
  <definedNames>
    <definedName name="_xlnm.Print_Titles" localSheetId="0">'Fin plan 2021'!$5:$7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2" i="1" l="1"/>
  <c r="G202" i="1" l="1"/>
  <c r="G203" i="1"/>
  <c r="G217" i="1"/>
  <c r="G75" i="1"/>
  <c r="G73" i="1"/>
  <c r="G71" i="1"/>
  <c r="G69" i="1"/>
  <c r="G70" i="1"/>
  <c r="G64" i="1"/>
  <c r="G66" i="1"/>
  <c r="G68" i="1"/>
  <c r="G60" i="1"/>
  <c r="G62" i="1"/>
  <c r="G63" i="1"/>
  <c r="G50" i="1"/>
  <c r="G52" i="1"/>
  <c r="G46" i="1"/>
  <c r="G48" i="1"/>
  <c r="G44" i="1"/>
  <c r="G41" i="1"/>
  <c r="G32" i="1"/>
  <c r="G33" i="1"/>
  <c r="G35" i="1"/>
  <c r="G37" i="1"/>
  <c r="G29" i="1"/>
  <c r="G30" i="1"/>
  <c r="G17" i="1"/>
  <c r="G18" i="1"/>
  <c r="G20" i="1"/>
  <c r="G21" i="1"/>
  <c r="G22" i="1"/>
  <c r="G23" i="1"/>
  <c r="G24" i="1"/>
  <c r="G25" i="1"/>
  <c r="G27" i="1"/>
  <c r="G28" i="1"/>
  <c r="G15" i="1"/>
  <c r="G14" i="1"/>
  <c r="E53" i="1"/>
  <c r="F13" i="1" l="1"/>
  <c r="E26" i="1"/>
  <c r="G209" i="1"/>
  <c r="G208" i="1"/>
  <c r="E114" i="1" l="1"/>
  <c r="F114" i="1"/>
  <c r="G118" i="1"/>
  <c r="G117" i="1"/>
  <c r="G119" i="1"/>
  <c r="E61" i="1"/>
  <c r="G114" i="1" l="1"/>
  <c r="G87" i="1"/>
  <c r="G86" i="1"/>
  <c r="G85" i="1"/>
  <c r="G84" i="1"/>
  <c r="G83" i="1"/>
  <c r="G82" i="1"/>
  <c r="G81" i="1"/>
  <c r="G121" i="1"/>
  <c r="G89" i="1"/>
  <c r="G212" i="1"/>
  <c r="G90" i="1"/>
  <c r="G91" i="1"/>
  <c r="G92" i="1"/>
  <c r="G219" i="1"/>
  <c r="G206" i="1"/>
  <c r="G205" i="1"/>
  <c r="G191" i="1"/>
  <c r="G189" i="1"/>
  <c r="G188" i="1"/>
  <c r="G187" i="1"/>
  <c r="G160" i="1"/>
  <c r="G159" i="1"/>
  <c r="G123" i="1"/>
  <c r="G122" i="1"/>
  <c r="G120" i="1"/>
  <c r="G115" i="1"/>
  <c r="G113" i="1"/>
  <c r="G112" i="1"/>
  <c r="G110" i="1"/>
  <c r="G105" i="1"/>
  <c r="G101" i="1"/>
  <c r="G100" i="1"/>
  <c r="G93" i="1"/>
  <c r="G96" i="1"/>
  <c r="G97" i="1"/>
  <c r="G98" i="1"/>
  <c r="G210" i="1"/>
  <c r="G109" i="1"/>
  <c r="G102" i="1"/>
  <c r="G99" i="1"/>
  <c r="G95" i="1"/>
  <c r="F10" i="1"/>
  <c r="F34" i="1"/>
  <c r="E10" i="1"/>
  <c r="G10" i="1" s="1"/>
  <c r="E19" i="1"/>
  <c r="E31" i="1"/>
  <c r="E34" i="1"/>
  <c r="G34" i="1" s="1"/>
  <c r="E38" i="1"/>
  <c r="E43" i="1"/>
  <c r="E51" i="1"/>
  <c r="E36" i="1"/>
  <c r="F80" i="1"/>
  <c r="F88" i="1"/>
  <c r="F94" i="1"/>
  <c r="E94" i="1"/>
  <c r="F103" i="1"/>
  <c r="F204" i="1"/>
  <c r="E80" i="1"/>
  <c r="E59" i="1"/>
  <c r="E67" i="1"/>
  <c r="E72" i="1"/>
  <c r="E74" i="1"/>
  <c r="E88" i="1"/>
  <c r="E103" i="1"/>
  <c r="G103" i="1" s="1"/>
  <c r="E111" i="1"/>
  <c r="E124" i="1"/>
  <c r="E157" i="1"/>
  <c r="E186" i="1"/>
  <c r="E190" i="1"/>
  <c r="E204" i="1"/>
  <c r="E199" i="1"/>
  <c r="E218" i="1"/>
  <c r="G237" i="1"/>
  <c r="D10" i="1"/>
  <c r="D13" i="1"/>
  <c r="D16" i="1"/>
  <c r="D19" i="1"/>
  <c r="D26" i="1"/>
  <c r="F26" i="1"/>
  <c r="G26" i="1" s="1"/>
  <c r="D31" i="1"/>
  <c r="D34" i="1"/>
  <c r="D36" i="1"/>
  <c r="D38" i="1"/>
  <c r="D40" i="1"/>
  <c r="D43" i="1"/>
  <c r="D45" i="1"/>
  <c r="D47" i="1"/>
  <c r="D49" i="1"/>
  <c r="D51" i="1"/>
  <c r="D53" i="1"/>
  <c r="D88" i="1"/>
  <c r="D80" i="1"/>
  <c r="D74" i="1"/>
  <c r="D72" i="1"/>
  <c r="D67" i="1"/>
  <c r="D65" i="1"/>
  <c r="D61" i="1"/>
  <c r="D59" i="1"/>
  <c r="F232" i="1"/>
  <c r="E232" i="1"/>
  <c r="D232" i="1"/>
  <c r="F222" i="1"/>
  <c r="D222" i="1"/>
  <c r="E222" i="1"/>
  <c r="F220" i="1"/>
  <c r="E220" i="1"/>
  <c r="D220" i="1"/>
  <c r="F218" i="1"/>
  <c r="D218" i="1"/>
  <c r="F216" i="1"/>
  <c r="D216" i="1"/>
  <c r="F214" i="1"/>
  <c r="E214" i="1"/>
  <c r="D214" i="1"/>
  <c r="D204" i="1"/>
  <c r="F199" i="1"/>
  <c r="D199" i="1"/>
  <c r="F197" i="1"/>
  <c r="G197" i="1" s="1"/>
  <c r="E197" i="1"/>
  <c r="D197" i="1"/>
  <c r="F192" i="1"/>
  <c r="D192" i="1"/>
  <c r="F195" i="1"/>
  <c r="E195" i="1"/>
  <c r="D195" i="1"/>
  <c r="F190" i="1"/>
  <c r="D190" i="1"/>
  <c r="F186" i="1"/>
  <c r="D186" i="1"/>
  <c r="F183" i="1"/>
  <c r="E183" i="1"/>
  <c r="G183" i="1" s="1"/>
  <c r="D183" i="1"/>
  <c r="D173" i="1"/>
  <c r="F173" i="1"/>
  <c r="E173" i="1"/>
  <c r="F170" i="1"/>
  <c r="E170" i="1"/>
  <c r="D170" i="1"/>
  <c r="F167" i="1"/>
  <c r="E167" i="1"/>
  <c r="D167" i="1"/>
  <c r="F164" i="1"/>
  <c r="E164" i="1"/>
  <c r="D164" i="1"/>
  <c r="F161" i="1"/>
  <c r="D161" i="1"/>
  <c r="E161" i="1"/>
  <c r="G161" i="1" s="1"/>
  <c r="F157" i="1"/>
  <c r="D157" i="1"/>
  <c r="F155" i="1"/>
  <c r="E155" i="1"/>
  <c r="D155" i="1"/>
  <c r="D148" i="1"/>
  <c r="F148" i="1"/>
  <c r="E148" i="1"/>
  <c r="G148" i="1" s="1"/>
  <c r="F138" i="1"/>
  <c r="D138" i="1"/>
  <c r="E138" i="1"/>
  <c r="F136" i="1"/>
  <c r="E136" i="1"/>
  <c r="D136" i="1"/>
  <c r="F134" i="1"/>
  <c r="E134" i="1"/>
  <c r="G134" i="1" s="1"/>
  <c r="D134" i="1"/>
  <c r="D128" i="1"/>
  <c r="F128" i="1"/>
  <c r="E128" i="1"/>
  <c r="F130" i="1"/>
  <c r="D130" i="1"/>
  <c r="E130" i="1"/>
  <c r="F124" i="1"/>
  <c r="D124" i="1"/>
  <c r="D114" i="1"/>
  <c r="D111" i="1"/>
  <c r="F111" i="1"/>
  <c r="D103" i="1"/>
  <c r="D94" i="1"/>
  <c r="F78" i="1"/>
  <c r="E78" i="1"/>
  <c r="G78" i="1" s="1"/>
  <c r="F76" i="1"/>
  <c r="E76" i="1"/>
  <c r="F74" i="1"/>
  <c r="F72" i="1"/>
  <c r="F67" i="1"/>
  <c r="F65" i="1"/>
  <c r="E65" i="1"/>
  <c r="G65" i="1" s="1"/>
  <c r="F61" i="1"/>
  <c r="G61" i="1" s="1"/>
  <c r="F59" i="1"/>
  <c r="F16" i="1"/>
  <c r="E13" i="1"/>
  <c r="E16" i="1"/>
  <c r="F53" i="1"/>
  <c r="F51" i="1"/>
  <c r="F49" i="1"/>
  <c r="E49" i="1"/>
  <c r="F47" i="1"/>
  <c r="E47" i="1"/>
  <c r="F45" i="1"/>
  <c r="E45" i="1"/>
  <c r="F43" i="1"/>
  <c r="E40" i="1"/>
  <c r="F36" i="1"/>
  <c r="D76" i="1"/>
  <c r="D236" i="1"/>
  <c r="D78" i="1"/>
  <c r="F19" i="1"/>
  <c r="F31" i="1"/>
  <c r="F38" i="1"/>
  <c r="F40" i="1"/>
  <c r="G40" i="1"/>
  <c r="G214" i="1"/>
  <c r="G130" i="1" l="1"/>
  <c r="G195" i="1"/>
  <c r="G232" i="1"/>
  <c r="G67" i="1"/>
  <c r="G192" i="1"/>
  <c r="G43" i="1"/>
  <c r="G16" i="1"/>
  <c r="G19" i="1"/>
  <c r="G36" i="1"/>
  <c r="G170" i="1"/>
  <c r="G80" i="1"/>
  <c r="G51" i="1"/>
  <c r="G186" i="1"/>
  <c r="G45" i="1"/>
  <c r="G72" i="1"/>
  <c r="G128" i="1"/>
  <c r="G136" i="1"/>
  <c r="G155" i="1"/>
  <c r="G164" i="1"/>
  <c r="G173" i="1"/>
  <c r="G38" i="1"/>
  <c r="G138" i="1"/>
  <c r="G190" i="1"/>
  <c r="G88" i="1"/>
  <c r="G199" i="1"/>
  <c r="G47" i="1"/>
  <c r="E9" i="1"/>
  <c r="G31" i="1"/>
  <c r="F9" i="1"/>
  <c r="F234" i="1" s="1"/>
  <c r="G167" i="1"/>
  <c r="G111" i="1"/>
  <c r="G49" i="1"/>
  <c r="G124" i="1"/>
  <c r="G220" i="1"/>
  <c r="G94" i="1"/>
  <c r="G13" i="1"/>
  <c r="G204" i="1"/>
  <c r="E58" i="1"/>
  <c r="E235" i="1" s="1"/>
  <c r="F58" i="1"/>
  <c r="F235" i="1" s="1"/>
  <c r="G222" i="1"/>
  <c r="G76" i="1"/>
  <c r="G59" i="1"/>
  <c r="G218" i="1"/>
  <c r="G53" i="1"/>
  <c r="G157" i="1"/>
  <c r="G74" i="1"/>
  <c r="F236" i="1" l="1"/>
  <c r="G9" i="1"/>
  <c r="E234" i="1"/>
  <c r="E236" i="1" s="1"/>
  <c r="G235" i="1"/>
  <c r="G58" i="1"/>
  <c r="G236" i="1" l="1"/>
  <c r="G234" i="1"/>
</calcChain>
</file>

<file path=xl/sharedStrings.xml><?xml version="1.0" encoding="utf-8"?>
<sst xmlns="http://schemas.openxmlformats.org/spreadsheetml/2006/main" count="396" uniqueCount="394">
  <si>
    <t>Број конта</t>
  </si>
  <si>
    <t>Опис</t>
  </si>
  <si>
    <t>Приходи из буџета</t>
  </si>
  <si>
    <t>Текуће донације од иностраних држава</t>
  </si>
  <si>
    <t>Капиталне донације од иностраних држава</t>
  </si>
  <si>
    <t>Текуће донације од међународних организација</t>
  </si>
  <si>
    <t>Капиталне донације од међународних организација</t>
  </si>
  <si>
    <t>Текући трансфери од других нивоа власти</t>
  </si>
  <si>
    <t>Капитални трансфери од других нивоа власти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</si>
  <si>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</si>
  <si>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</si>
  <si>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</si>
  <si>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</si>
  <si>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</si>
  <si>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Финансијске промене на финансијским лизинзима</t>
  </si>
  <si>
    <t>Приходи од продаје добара и услуга или закупа од стране тржишних организација</t>
  </si>
  <si>
    <t>Таксе и накнаде</t>
  </si>
  <si>
    <t>Споредне продаје добара и услуга које врше државне нетржишне јединице</t>
  </si>
  <si>
    <t>Импутиране продаје добара и услуга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</si>
  <si>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</si>
  <si>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</si>
  <si>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</si>
  <si>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</si>
  <si>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</si>
  <si>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Трансфери између организација обавезног социјалног осигурања</t>
  </si>
  <si>
    <t>Примања од продаје непокретности</t>
  </si>
  <si>
    <t>Примања од продаје покретне имовине</t>
  </si>
  <si>
    <t>Примања од продаје осталих основних средстава</t>
  </si>
  <si>
    <t>Плате, додаци и накнаде запослених</t>
  </si>
  <si>
    <t>Допринос за пензијско и инвалидско осигурање</t>
  </si>
  <si>
    <t>Допринос за здравствено осигурање</t>
  </si>
  <si>
    <t>Допринос за незапосленост</t>
  </si>
  <si>
    <t>Накнаде у натури</t>
  </si>
  <si>
    <t>Исплата накнада за време одсуствовања с посла на терет фондова</t>
  </si>
  <si>
    <t>Расходи за образовање деце запослених</t>
  </si>
  <si>
    <t>Отпремнине и помоћи</t>
  </si>
  <si>
    <t>Помоћ у медицинском лечењу запосленог или чланова уже породице и друге помоћи запосленом</t>
  </si>
  <si>
    <t>Накнаде трошкова за запослене</t>
  </si>
  <si>
    <t>Посланички додатак</t>
  </si>
  <si>
    <t>Судијски додатак</t>
  </si>
  <si>
    <t>Трошкови платног промета и банкарских услуга</t>
  </si>
  <si>
    <t>Енергетске услуге</t>
  </si>
  <si>
    <t>Комуналне услуге</t>
  </si>
  <si>
    <t>Трошкови осигурања</t>
  </si>
  <si>
    <t>Закуп имовине и опреме</t>
  </si>
  <si>
    <t>Остали трошкови</t>
  </si>
  <si>
    <t>Трошкови службених путовања у земљи</t>
  </si>
  <si>
    <t>Трошкови службених путовања у иностранство</t>
  </si>
  <si>
    <t>Трошкови путовања у оквиру редовног рада</t>
  </si>
  <si>
    <t>Остали трошкови транспорта</t>
  </si>
  <si>
    <t>Компјутерске услуге</t>
  </si>
  <si>
    <t>Пољопривредне услуге</t>
  </si>
  <si>
    <t>Медицинске услуге</t>
  </si>
  <si>
    <t>Услуге одржавања аутопутева</t>
  </si>
  <si>
    <t>Услуге одржавања националних паркова и природних површина</t>
  </si>
  <si>
    <t>Текуће поправке и одржавање зграда и објеката</t>
  </si>
  <si>
    <t>Текуће поправке и одржавање опреме</t>
  </si>
  <si>
    <t>Материјали за пољопривреду</t>
  </si>
  <si>
    <t>Материјали за очување животне средине и науку</t>
  </si>
  <si>
    <t>Материјали за образовање, културу и спорт</t>
  </si>
  <si>
    <t>Материјали за одржавање хигијене и угоститељство</t>
  </si>
  <si>
    <t>Амортизација зграда и грађевинскиx објеката</t>
  </si>
  <si>
    <t>Амортизација опреме</t>
  </si>
  <si>
    <t>Амортизација осталих некретнина и опреме</t>
  </si>
  <si>
    <t>Употреба драгоцености</t>
  </si>
  <si>
    <t>Амортизација нематеријалне имовине</t>
  </si>
  <si>
    <t>Негативне курсне разлике</t>
  </si>
  <si>
    <t>Казне за кашњење</t>
  </si>
  <si>
    <t>Таксе које проистичу из задуживања</t>
  </si>
  <si>
    <t>Текуће донације страним владама</t>
  </si>
  <si>
    <t>Капиталне донације страним владама</t>
  </si>
  <si>
    <t>Текуће дотације међународним организацијама</t>
  </si>
  <si>
    <t>Капиталне дотације међународним организацијама</t>
  </si>
  <si>
    <t>Текући трансфери осталим нивоима власти</t>
  </si>
  <si>
    <t>Капитални трансфери осталим нивоима власти</t>
  </si>
  <si>
    <t>Остале текуће дотације и трансфери</t>
  </si>
  <si>
    <t>Остале капиталне дотације и трансфери</t>
  </si>
  <si>
    <t>Накнаде из буџета у случају болести и инвалидности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</si>
  <si>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</si>
  <si>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</si>
  <si>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</si>
  <si>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Старосне и породичне пензије из буџета</t>
  </si>
  <si>
    <t>Накнаде из буџета у случају смрти</t>
  </si>
  <si>
    <t>Накнаде из буџета за образовање, културу, науку и спорт</t>
  </si>
  <si>
    <t>Накнаде из буџета за становање и живот</t>
  </si>
  <si>
    <t>Остале накнаде из буџета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</si>
  <si>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</si>
  <si>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</si>
  <si>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Остали порези</t>
  </si>
  <si>
    <t>Обавезне таксе</t>
  </si>
  <si>
    <t>Новчане казне</t>
  </si>
  <si>
    <t>Новчане казне и пенали по решењу судова</t>
  </si>
  <si>
    <t>Накнада штете за повреде или штету насталу услед елементарних непогода</t>
  </si>
  <si>
    <t>Накнада штете од дивљачи</t>
  </si>
  <si>
    <t>Накнада штете за повреде или штету нанетих од стране државних органа</t>
  </si>
  <si>
    <t>Расходи који се финансирају из средстава за реализацију националног инвестиционог плана</t>
  </si>
  <si>
    <t>Куповина зграда и објеката</t>
  </si>
  <si>
    <t>Изградња зграда и објеката</t>
  </si>
  <si>
    <t>Пројектно планирање</t>
  </si>
  <si>
    <t>Опрема за пољопривреду</t>
  </si>
  <si>
    <t>Опрема за војску</t>
  </si>
  <si>
    <t>Опрема за јавну безбедност</t>
  </si>
  <si>
    <t>Опрема за производњу, моторна, непокретна и немоторна опрема</t>
  </si>
  <si>
    <t>Остале некретнине и опрема</t>
  </si>
  <si>
    <t>Нефинансијска имовина која се финансира из средстава за реализацију националног инвестиционог плана</t>
  </si>
  <si>
    <t>Набавка домаћих хартија од вредности, изузев акција</t>
  </si>
  <si>
    <t>Кредити осталим нивоима власти</t>
  </si>
  <si>
    <t>Кредити домаћим јавним финансијским институцијама</t>
  </si>
  <si>
    <t>Кредити домаћим пословним банкама</t>
  </si>
  <si>
    <t>Кредити домаћим нефинансијским јавним институцијама</t>
  </si>
  <si>
    <t>Кредити физичким лицима и домаћинствима у земљи</t>
  </si>
  <si>
    <t>Кредити невладиним организацијама у земљи</t>
  </si>
  <si>
    <t>Кредити домаћим нефинансијским приватним предузећима</t>
  </si>
  <si>
    <t>Набавка домаћих акција и осталог капитала</t>
  </si>
  <si>
    <t xml:space="preserve">Набавка финансијске имовине која се финансира из средстава за реализацију националног инвестиционог плана </t>
  </si>
  <si>
    <t xml:space="preserve">ДОНАЦИЈЕ ОД ИНОСТРАНИХ ДРЖАВА </t>
  </si>
  <si>
    <t xml:space="preserve">ДОНАЦИЈЕ ОД МЕЂУНАРОДНИХ ОРГАНИЗАЦИЈА </t>
  </si>
  <si>
    <t>Редни број</t>
  </si>
  <si>
    <t xml:space="preserve">ТРАНСФЕРИ ОД ДРУГИХ НИВОА ВЛАСТИ </t>
  </si>
  <si>
    <t>ПРИХОДИ ОД ИМОВИНЕ</t>
  </si>
  <si>
    <t xml:space="preserve">ПРИХОДИ ОД ПРОДАЈЕ ДОБАРА И УСЛУГА </t>
  </si>
  <si>
    <t xml:space="preserve">ДОБРОВОЉНИ ТРАНСФЕРИ ОД ФИЗИЧКИХ И ПРАВНИХ ЛИЦА </t>
  </si>
  <si>
    <t xml:space="preserve">МЕШОВИТИ И НЕОДРЕЂЕНИ ПРИХОДИ </t>
  </si>
  <si>
    <t xml:space="preserve">МЕМОРАНДУМСКЕ СТАВКЕ ЗА РЕФУНДАЦИЈУ РАСХОДА </t>
  </si>
  <si>
    <t xml:space="preserve">МЕМОРАНДУМСКЕ СТАВКЕ ЗА РЕФУНДАЦИЈУ РАСХОДА ИЗ ПРЕТХОДНЕ ГОДИНЕ </t>
  </si>
  <si>
    <t xml:space="preserve">ТРАНСФЕРИ ИЗМЕЂУ БУЏЕТСКИХ КОРИСНИКА НА ИСТОМ НИВОУ </t>
  </si>
  <si>
    <t xml:space="preserve">ПРИХОДИ ИЗ БУЏЕТА </t>
  </si>
  <si>
    <t xml:space="preserve">ПРИМАЊА ОД ПРОДАЈЕ НЕПОКРЕТНОСТИ </t>
  </si>
  <si>
    <t xml:space="preserve">ПРИМАЊА ОД ПРОДАЈЕ ПОКРЕТНЕ ИМОВИНЕ </t>
  </si>
  <si>
    <t xml:space="preserve">ПРИМАЊА ОД ПРОДАЈЕ ОСТАЛИХ ОСНОВНИХ СРЕДСТАВА </t>
  </si>
  <si>
    <t xml:space="preserve">ПЛАТЕ, ДОДАЦИ И НАКНАДЕ ЗАПОСЛЕНИХ (ЗАРАДЕ) </t>
  </si>
  <si>
    <t xml:space="preserve">СОЦИЈАЛНИ ДОПРИНОСИ НА ТЕРЕТ ПОСЛОДАВЦА </t>
  </si>
  <si>
    <t xml:space="preserve">НАКНАДЕ У НАТУРИ </t>
  </si>
  <si>
    <t xml:space="preserve">НАКНАДА ТРОШКОВА ЗА ЗАПОСЛЕНЕ </t>
  </si>
  <si>
    <t xml:space="preserve">НАГРАДЕ ЗАПОСЛЕНИМА И ОСТАЛИ ПОСЕБНИ РАСХОДИ </t>
  </si>
  <si>
    <t xml:space="preserve">ПОСЛАНИЧКИ ДОДАТАК </t>
  </si>
  <si>
    <t xml:space="preserve">СУДИЈСКИ ДОДАТАК </t>
  </si>
  <si>
    <t xml:space="preserve">СТАЛНИ ТРОШКОВИ </t>
  </si>
  <si>
    <t xml:space="preserve">ТРОШКОВИ ПУТОВАЊА </t>
  </si>
  <si>
    <t xml:space="preserve">УСЛУГЕ ПО УГОВОРУ </t>
  </si>
  <si>
    <t xml:space="preserve">СПЕЦИЈАЛИЗОВАНЕ УСЛУГЕ </t>
  </si>
  <si>
    <t xml:space="preserve">ТЕКУЋЕ ПОПРАВКЕ И ОДРЖАВАЊЕ </t>
  </si>
  <si>
    <t xml:space="preserve">МАТЕРИЈАЛ </t>
  </si>
  <si>
    <t xml:space="preserve">АМОРТИЗАЦИЈА НЕКРЕТНИНА И ОПРЕМЕ </t>
  </si>
  <si>
    <t xml:space="preserve">УПОТРЕБА ДРАГОЦЕНОСТИ </t>
  </si>
  <si>
    <t xml:space="preserve">АМОРТИЗАЦИЈА НЕМАТЕРИЈАЛНЕ ИМОВИНЕ </t>
  </si>
  <si>
    <t xml:space="preserve">ПРАТЕЋИ ТРОШКОВИ ЗАДУЖИВАЊА </t>
  </si>
  <si>
    <t xml:space="preserve">ДОНАЦИЈЕ СТРАНИМ ВЛАДАМА </t>
  </si>
  <si>
    <t xml:space="preserve">ДОТАЦИЈЕ МЕЂУНАРОДНИМ ОРГАНИЗАЦИЈАМА </t>
  </si>
  <si>
    <t xml:space="preserve">ТРАНСФЕРИ ОСТАЛИМ НИВОИМА ВЛАСТИ </t>
  </si>
  <si>
    <t xml:space="preserve">ОСТАЛЕ ДОТАЦИЈЕ И ТРАНСФЕРИ </t>
  </si>
  <si>
    <t xml:space="preserve">НАКНАДЕ ЗА СОЦИЈАЛНУ ЗАШТИТУ ИЗ БУЏЕТА </t>
  </si>
  <si>
    <t xml:space="preserve">ДОТАЦИЈЕ НЕВЛАДИНИМ ОРГАНИЗАЦИЈАМА </t>
  </si>
  <si>
    <t xml:space="preserve">ПОРЕЗИ, ОБАВЕЗНЕ ТАКСЕ И КАЗНЕ </t>
  </si>
  <si>
    <t xml:space="preserve">НОВЧАНЕ КАЗНЕ И ПЕНАЛИ ПО РЕШЕЊУ СУДОВА </t>
  </si>
  <si>
    <t xml:space="preserve">НАКНАДА ШТЕТЕ ЗА ПОВРЕДЕ ИЛИ ШТЕТУ НАСТАЛУ УСЛЕД ЕЛЕМЕНТАРНИХ НЕПОГОДА ИЛИ ДРУГИХ ПРИРОДНИХ УЗРОКА </t>
  </si>
  <si>
    <t xml:space="preserve">НАКНАДА ШТЕТЕ ЗА ПОВРЕДЕ ИЛИ ШТЕТУ НАНЕТУ ОД СТРАНЕ ДРЖАВНИХ ОРГАНА </t>
  </si>
  <si>
    <t xml:space="preserve">ЗГРАДЕ И ГРАЂЕВИНСКИ ОБЈЕКТИ </t>
  </si>
  <si>
    <t xml:space="preserve">МАШИНЕ И ОПРЕМА </t>
  </si>
  <si>
    <t xml:space="preserve">ОСТАЛЕ НЕКРЕТНИНЕ И ОПРЕМА </t>
  </si>
  <si>
    <t xml:space="preserve">НЕМАТЕРИЈАЛНА ИМОВИНА </t>
  </si>
  <si>
    <t xml:space="preserve">НЕФИНАНСИЈСКА ИМОВИНА КОЈА СЕ ФИНАНСИРА ИЗ СРЕДСТАВА ЗА РЕАЛИЗАЦИЈУ НАЦИОНАЛНОГ ИНВЕСТИЦИОНОГ ПЛАНА </t>
  </si>
  <si>
    <t xml:space="preserve">НАБАВКА ДОМАЋЕ ФИНАНСИЈСКЕ ИМОВИНЕ </t>
  </si>
  <si>
    <t xml:space="preserve">НАБАВКА ФИНАНСИЈСКЕ ИМОВИНЕ КОЈА СЕ ФИНАНСИРА ИЗ СРЕДСТАВА ЗА РЕАЛИЗАЦИЈУ НАЦИОНАЛНОГ ИНВЕСТИЦИОНОГ ПЛАНА </t>
  </si>
  <si>
    <t>УТВРЂИВАЊЕ РЕЗУЛТАТА ПОСЛОВАЊА</t>
  </si>
  <si>
    <t xml:space="preserve">УКУПНИ ПРИХОДИ И ПРИМАЊА </t>
  </si>
  <si>
    <t xml:space="preserve">ПРИХОДИ И ПРИМАЊА  </t>
  </si>
  <si>
    <t xml:space="preserve">РАСХОДИ И ИЗДАЦИ  </t>
  </si>
  <si>
    <t xml:space="preserve">УКУПНО РАСХОДИ И ИЗДАЦИ  </t>
  </si>
  <si>
    <t xml:space="preserve">РАСХОДИ КОЈИ СЕ ФИНАНСИРАЈУ ИЗ СРЕДСТАВА ЗА РЕАЛИЗАЦИЈУ НАЦИОНАЛНОГ ИНВЕСТИЦИОНОГ ПЛАНА </t>
  </si>
  <si>
    <t>1.2.</t>
  </si>
  <si>
    <t>1.1.</t>
  </si>
  <si>
    <t>2.1.</t>
  </si>
  <si>
    <t>2.2.</t>
  </si>
  <si>
    <t>3.2.</t>
  </si>
  <si>
    <t>3.1.</t>
  </si>
  <si>
    <t>4.1.</t>
  </si>
  <si>
    <t>4.2.</t>
  </si>
  <si>
    <t>4.3.</t>
  </si>
  <si>
    <t>4.4.</t>
  </si>
  <si>
    <t>4.5.</t>
  </si>
  <si>
    <t>4.6.</t>
  </si>
  <si>
    <t>5.1.</t>
  </si>
  <si>
    <t>5.2.</t>
  </si>
  <si>
    <t>5.3.</t>
  </si>
  <si>
    <t>6.1.</t>
  </si>
  <si>
    <t>6.2.</t>
  </si>
  <si>
    <t>7.1.</t>
  </si>
  <si>
    <t>8.1.</t>
  </si>
  <si>
    <t>9.1.</t>
  </si>
  <si>
    <t>10.1.</t>
  </si>
  <si>
    <t>10.2.</t>
  </si>
  <si>
    <t>11.1.</t>
  </si>
  <si>
    <t>12.1.</t>
  </si>
  <si>
    <t>13.1.</t>
  </si>
  <si>
    <t>14.1.</t>
  </si>
  <si>
    <t>15.1.</t>
  </si>
  <si>
    <t>16.1.</t>
  </si>
  <si>
    <t>17.1.</t>
  </si>
  <si>
    <t>17.2.</t>
  </si>
  <si>
    <t>17.3.</t>
  </si>
  <si>
    <t>18.1.</t>
  </si>
  <si>
    <t>19.1.</t>
  </si>
  <si>
    <t>19.2.</t>
  </si>
  <si>
    <t>19.3.</t>
  </si>
  <si>
    <t>19.4.</t>
  </si>
  <si>
    <t>20.1.</t>
  </si>
  <si>
    <t>21.1.</t>
  </si>
  <si>
    <t>22.1.</t>
  </si>
  <si>
    <t>23.1.</t>
  </si>
  <si>
    <t>24.1.</t>
  </si>
  <si>
    <t>24.2.</t>
  </si>
  <si>
    <t>24.3.</t>
  </si>
  <si>
    <t>24.4.</t>
  </si>
  <si>
    <t>24.5.</t>
  </si>
  <si>
    <t>24.6.</t>
  </si>
  <si>
    <t>24.7.</t>
  </si>
  <si>
    <t>25.1.</t>
  </si>
  <si>
    <t>25.2.</t>
  </si>
  <si>
    <t>25.3.</t>
  </si>
  <si>
    <t>25.4.</t>
  </si>
  <si>
    <t>25.5.</t>
  </si>
  <si>
    <t>26.1.</t>
  </si>
  <si>
    <t>26.2.</t>
  </si>
  <si>
    <t>26.3.</t>
  </si>
  <si>
    <t>26.4.</t>
  </si>
  <si>
    <t>26.5.</t>
  </si>
  <si>
    <t>26.6.</t>
  </si>
  <si>
    <t>26.7.</t>
  </si>
  <si>
    <t>26.8.</t>
  </si>
  <si>
    <t>27.1.</t>
  </si>
  <si>
    <t>27.2.</t>
  </si>
  <si>
    <t>27.3.</t>
  </si>
  <si>
    <t>27.4.</t>
  </si>
  <si>
    <t>27.5.</t>
  </si>
  <si>
    <t>27.6.</t>
  </si>
  <si>
    <t>27.7.</t>
  </si>
  <si>
    <t>28.1.</t>
  </si>
  <si>
    <t>28.2.</t>
  </si>
  <si>
    <t>29.1.</t>
  </si>
  <si>
    <t>29.2.</t>
  </si>
  <si>
    <t>29.4.</t>
  </si>
  <si>
    <t>29.5.</t>
  </si>
  <si>
    <t>29.6.</t>
  </si>
  <si>
    <t>29.7.</t>
  </si>
  <si>
    <t>29.8.</t>
  </si>
  <si>
    <t>29.9.</t>
  </si>
  <si>
    <t>30.1.</t>
  </si>
  <si>
    <t>30.2.</t>
  </si>
  <si>
    <t>30.3.</t>
  </si>
  <si>
    <t>31.1.</t>
  </si>
  <si>
    <t>32.1.</t>
  </si>
  <si>
    <t>33.1.</t>
  </si>
  <si>
    <t>34.1.</t>
  </si>
  <si>
    <t>35.1.</t>
  </si>
  <si>
    <t>35.2.</t>
  </si>
  <si>
    <t>36.1.</t>
  </si>
  <si>
    <t>36.2.</t>
  </si>
  <si>
    <t>37.1.</t>
  </si>
  <si>
    <t>38.1.</t>
  </si>
  <si>
    <t>38.2.</t>
  </si>
  <si>
    <t>38.3.</t>
  </si>
  <si>
    <t>39.1.</t>
  </si>
  <si>
    <t>39.2.</t>
  </si>
  <si>
    <t>40.1.</t>
  </si>
  <si>
    <t>40.2.</t>
  </si>
  <si>
    <t>41.1.</t>
  </si>
  <si>
    <t>42.1.</t>
  </si>
  <si>
    <t>42.2.</t>
  </si>
  <si>
    <t>43.1.</t>
  </si>
  <si>
    <t>44.1.</t>
  </si>
  <si>
    <t>45.1.</t>
  </si>
  <si>
    <t>45.2.</t>
  </si>
  <si>
    <t>45.3.</t>
  </si>
  <si>
    <t>46.1.</t>
  </si>
  <si>
    <t>47.1.</t>
  </si>
  <si>
    <t>48.1.</t>
  </si>
  <si>
    <t>49.1.</t>
  </si>
  <si>
    <t>50.1.</t>
  </si>
  <si>
    <t>51.1.</t>
  </si>
  <si>
    <t>51.2.</t>
  </si>
  <si>
    <t>51.3.</t>
  </si>
  <si>
    <t>51.4.</t>
  </si>
  <si>
    <t>51.5.</t>
  </si>
  <si>
    <t>51.6.</t>
  </si>
  <si>
    <t>51.7.</t>
  </si>
  <si>
    <t>51.8.</t>
  </si>
  <si>
    <t>51.9.</t>
  </si>
  <si>
    <t>52.1.</t>
  </si>
  <si>
    <t>Пренета неутрошена сред.из ранијих година наменски опредељена за покриће расхода и издатака текуће год.</t>
  </si>
  <si>
    <t xml:space="preserve">Мањак прихода и примања   </t>
  </si>
  <si>
    <t>Вишак прихода и примања – неутрош.сред.текуће год.наменски опредељена за покриће расхода и издатака наредне године</t>
  </si>
  <si>
    <t>ПЛАНИРАНИ  ПРИХОДИ И ПРИМАЊА</t>
  </si>
  <si>
    <t xml:space="preserve">                                                ПЛАНИРАНИ РАСХОДИ И ИЗДАЦИ</t>
  </si>
  <si>
    <t>Употребa земљишта</t>
  </si>
  <si>
    <t>Употреба подземног блага</t>
  </si>
  <si>
    <t>Употреба шума и вода</t>
  </si>
  <si>
    <t>УПОТРЕБА ПРИРОДНЕ ИМОВИНЕ</t>
  </si>
  <si>
    <t>32.2.</t>
  </si>
  <si>
    <t>32.3.</t>
  </si>
  <si>
    <t>АМОРТИЗАЦИЈА НЕМАТЕРИЈАЛНЕ ИМОВИНЕ (од 2212)</t>
  </si>
  <si>
    <t>ОТПЛАТЕ ДОМАЋИХ КАМАТА (од 2115 до 2223)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</si>
  <si>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</si>
  <si>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</si>
  <si>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</si>
  <si>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</si>
  <si>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</si>
  <si>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Отплата камата домаћинствима у земљи</t>
  </si>
  <si>
    <t>Отплата камата на домаће финансијске деривате</t>
  </si>
  <si>
    <t>Отплата камата на домаће менице</t>
  </si>
  <si>
    <t>ОТПЛАТА СТРАНИХ КАМАТА (од 2225 до 2230)</t>
  </si>
  <si>
    <t>Отплата камата на стране хартије од вредности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</si>
  <si>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</si>
  <si>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</si>
  <si>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</si>
  <si>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Отплата камата осталим страним кредиторима</t>
  </si>
  <si>
    <t>Отплата камата на стране финансијске деривате</t>
  </si>
  <si>
    <t>ОТПЛАТА КАМАТА ПО ГАРАНЦИЈАМА (2232)</t>
  </si>
  <si>
    <t>Отплата камата по гаранцијама</t>
  </si>
  <si>
    <t>36.3.</t>
  </si>
  <si>
    <t>36.4.</t>
  </si>
  <si>
    <t>36.5.</t>
  </si>
  <si>
    <t>36.6.</t>
  </si>
  <si>
    <t>41.2.</t>
  </si>
  <si>
    <t>43.3.</t>
  </si>
  <si>
    <t>43.4.</t>
  </si>
  <si>
    <t>43.5.</t>
  </si>
  <si>
    <t>43.6.</t>
  </si>
  <si>
    <t>43.7.</t>
  </si>
  <si>
    <t>43.8.</t>
  </si>
  <si>
    <t>43.9.</t>
  </si>
  <si>
    <t>44.2.</t>
  </si>
  <si>
    <t>47.2.</t>
  </si>
  <si>
    <t>50.2.</t>
  </si>
  <si>
    <t>50.3.</t>
  </si>
  <si>
    <t>50.4.</t>
  </si>
  <si>
    <t>53.1.</t>
  </si>
  <si>
    <t>55.1.</t>
  </si>
  <si>
    <t>56.1.</t>
  </si>
  <si>
    <t>56.2.</t>
  </si>
  <si>
    <t>56.3.</t>
  </si>
  <si>
    <t>56.4.</t>
  </si>
  <si>
    <t>56.5.</t>
  </si>
  <si>
    <t>56.6.</t>
  </si>
  <si>
    <t>56.7.</t>
  </si>
  <si>
    <t>56.8.</t>
  </si>
  <si>
    <t>56.9.</t>
  </si>
  <si>
    <t>57.1.</t>
  </si>
  <si>
    <t>Укупно Факултет</t>
  </si>
  <si>
    <t>Планирани износ Факултета</t>
  </si>
  <si>
    <t>Планирани износ пројеката ЕУ</t>
  </si>
  <si>
    <t>Залиха робе за даљу продају</t>
  </si>
  <si>
    <t>СОЦИЈАЛНА ДАВАЊА ЗАПОСЛЕНИМА</t>
  </si>
  <si>
    <t>Награде запосленима и остали посебни расходи</t>
  </si>
  <si>
    <t>14.2.</t>
  </si>
  <si>
    <t>14.3.</t>
  </si>
  <si>
    <t>ПРИМАЊА ОД ПРОДАЈЕ РОБЕ ЗА ДАЉУ ПРОДАЈУ</t>
  </si>
  <si>
    <t>Примања од продаје робе за даљу продају</t>
  </si>
  <si>
    <t>Услуге домаћинства и угоститељства</t>
  </si>
  <si>
    <t>ЗАЛИХА РОБЕ ЗА ДАЉУ ПРОДАЈУ</t>
  </si>
  <si>
    <t>Продекан за финансије:</t>
  </si>
  <si>
    <t>Декан:</t>
  </si>
  <si>
    <t>Трансфери између буџетских корисника на истом нивоу Ceepus</t>
  </si>
  <si>
    <t>Трошкови путовања студената</t>
  </si>
  <si>
    <t>Административне услуге - превођење...</t>
  </si>
  <si>
    <t>Административни материјал, - заставе, цвеће, канцелар.материјал, мат.за образовање и др.</t>
  </si>
  <si>
    <t>Материјали за саобраћај, гориво за аутомобиле, уље за аутомобиле...</t>
  </si>
  <si>
    <t>Медицински и лабораторијски материјали, лабор.мат.за информатику</t>
  </si>
  <si>
    <t>Материјали за посебне намене - инвентар и алат</t>
  </si>
  <si>
    <t xml:space="preserve">Услуге очувања животне ср., НАУКЕ од Минист.науке </t>
  </si>
  <si>
    <t>Услуге комуникација - мобилни телефони и птт услуге</t>
  </si>
  <si>
    <t>Нематеријална имовина (набавка софтвера)</t>
  </si>
  <si>
    <t>Страна стручна литература</t>
  </si>
  <si>
    <t>Репрезентација, вода, сокови за клуб, пакетићи, поклони за госте</t>
  </si>
  <si>
    <t>Стручне услуге - адвокатске, летња ст.пракса, уговори о делу, плаћања истраживача са међународних  пројеката</t>
  </si>
  <si>
    <t>Остале опште услуге, организовање конференција, правни савети, студент продекан и  остале опште услуге</t>
  </si>
  <si>
    <t>Остале специјализоване услуге - обезбеђење зграде и имовине, услуге израде плана ризика од катаст.и план заштите и спасавања</t>
  </si>
  <si>
    <t xml:space="preserve">Капитално одржавање зграда и објеката, кречење, електроинсталације, уградња ламината, тракасте завесе </t>
  </si>
  <si>
    <t>Опрема за саобраћај - аутомобили</t>
  </si>
  <si>
    <t>Административна опрема, РАЧУНАРИ, ШТАМПАЧИ, НАМЕШТАЈ,</t>
  </si>
  <si>
    <t>Опрема за заштиту животне средине - климе</t>
  </si>
  <si>
    <t>Медицинска и лабораторијска опрема (лабораторија за информатику, лаборат.за машинство, лаб.за текстил, лаб.за хемију, лаб.за физику, лаб.за заштиту животне средине)</t>
  </si>
  <si>
    <t>Опрема за образовање и науку</t>
  </si>
  <si>
    <t>Остварени износ Факултета до 08.12.2022</t>
  </si>
  <si>
    <t>2023. година</t>
  </si>
  <si>
    <t>Услуге образовања, допунски рад, сред.за Универзитет, студ.стипендија Универ.путни трошкови за допунски рад, акредитација, провера квалитета .....</t>
  </si>
  <si>
    <t>Услуге образовања и усавршавања запослених, семинари, саветовања ...</t>
  </si>
  <si>
    <t>Услуге информисања, штампања, рекламирања, објављивања огласа, категоризација ......</t>
  </si>
  <si>
    <t>Руководилац финансијске службе:</t>
  </si>
  <si>
    <t>Милка Бракус</t>
  </si>
  <si>
    <t>Проф. Др Богдана Вујић</t>
  </si>
  <si>
    <t>Проф. Др Милан Николић</t>
  </si>
  <si>
    <t>Jun 2023, Зрењанин</t>
  </si>
  <si>
    <t xml:space="preserve">    ДРУГА  ИЗМЕА ФИНАНСИЈСКПГ ПЛАНА ТЕХНИЧКОГ ФАКУЛТЕТА "МИХАЈЛО ПУПИН" ЗА 2023. 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</si>
</sst>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9"/>
      <name val="Arial"/>
      <charset val="238"/>
    </font>
    <font>
      <sz val="10"/>
      <name val="Arial"/>
      <family val="2"/>
    </font>
    <font>
      <b/>
      <sz val="9"/>
      <name val="Times New Roman"/>
      <family val="1"/>
    </font>
    <font>
      <b/>
      <sz val="10"/>
      <name val="Times New Roman"/>
      <family val="1"/>
    </font>
    <font>
      <sz val="9"/>
      <name val="Arial"/>
      <family val="2"/>
    </font>
    <font>
      <sz val="9"/>
      <name val="Times New Roman"/>
      <family val="1"/>
    </font>
    <font>
      <b/>
      <sz val="9"/>
      <name val="Arial"/>
      <family val="2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b/>
      <i/>
      <sz val="10"/>
      <name val="Times New Roman"/>
      <family val="1"/>
    </font>
    <font>
      <b/>
      <i/>
      <sz val="10"/>
      <name val="Times New Roman"/>
      <family val="1"/>
      <charset val="238"/>
    </font>
    <font>
      <b/>
      <i/>
      <sz val="10"/>
      <name val="Arial"/>
      <family val="2"/>
    </font>
    <font>
      <sz val="11"/>
      <name val="Times New Roman"/>
      <family val="1"/>
    </font>
    <font>
      <i/>
      <sz val="9"/>
      <name val="Arial"/>
      <family val="2"/>
      <charset val="238"/>
    </font>
    <font>
      <sz val="9"/>
      <color rgb="FFFF0000"/>
      <name val="Times New Roman"/>
      <family val="1"/>
    </font>
    <font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9"/>
      <color rgb="FFFF0000"/>
      <name val="Arial"/>
      <family val="2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rgb="FF00B050"/>
      <name val="Times New Roman"/>
      <family val="1"/>
      <charset val="238"/>
    </font>
    <font>
      <sz val="9"/>
      <color rgb="FF00B050"/>
      <name val="Times New Roman"/>
      <family val="1"/>
    </font>
    <font>
      <sz val="10"/>
      <name val="Times New Roman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7">
    <xf numFmtId="0" fontId="0" fillId="0" borderId="0" xfId="0"/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7" fillId="2" borderId="2" xfId="1" quotePrefix="1" applyFont="1" applyFill="1" applyBorder="1" applyAlignment="1">
      <alignment horizontal="center" vertical="center"/>
    </xf>
    <xf numFmtId="0" fontId="7" fillId="2" borderId="3" xfId="1" quotePrefix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vertical="center" wrapText="1"/>
    </xf>
    <xf numFmtId="0" fontId="8" fillId="0" borderId="2" xfId="1" quotePrefix="1" applyFont="1" applyBorder="1" applyAlignment="1">
      <alignment horizontal="center" vertical="center"/>
    </xf>
    <xf numFmtId="0" fontId="8" fillId="0" borderId="3" xfId="1" quotePrefix="1" applyFont="1" applyBorder="1" applyAlignment="1">
      <alignment horizontal="center" vertical="center"/>
    </xf>
    <xf numFmtId="0" fontId="8" fillId="0" borderId="3" xfId="1" applyFont="1" applyBorder="1" applyAlignment="1">
      <alignment vertical="center" wrapText="1"/>
    </xf>
    <xf numFmtId="0" fontId="8" fillId="0" borderId="3" xfId="1" applyFont="1" applyBorder="1" applyAlignment="1">
      <alignment horizontal="center" vertical="center" wrapText="1"/>
    </xf>
    <xf numFmtId="0" fontId="8" fillId="2" borderId="3" xfId="1" quotePrefix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vertical="center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3" fontId="7" fillId="2" borderId="3" xfId="1" quotePrefix="1" applyNumberFormat="1" applyFont="1" applyFill="1" applyBorder="1" applyAlignment="1" applyProtection="1">
      <alignment horizontal="right" vertical="center"/>
      <protection hidden="1"/>
    </xf>
    <xf numFmtId="3" fontId="8" fillId="0" borderId="3" xfId="1" quotePrefix="1" applyNumberFormat="1" applyFont="1" applyBorder="1" applyAlignment="1" applyProtection="1">
      <alignment horizontal="right" vertical="center"/>
      <protection locked="0"/>
    </xf>
    <xf numFmtId="3" fontId="7" fillId="2" borderId="5" xfId="1" quotePrefix="1" applyNumberFormat="1" applyFont="1" applyFill="1" applyBorder="1" applyAlignment="1" applyProtection="1">
      <alignment horizontal="right" vertical="center"/>
      <protection hidden="1"/>
    </xf>
    <xf numFmtId="3" fontId="7" fillId="2" borderId="6" xfId="1" quotePrefix="1" applyNumberFormat="1" applyFont="1" applyFill="1" applyBorder="1" applyAlignment="1" applyProtection="1">
      <alignment horizontal="right" vertical="center"/>
      <protection hidden="1"/>
    </xf>
    <xf numFmtId="3" fontId="7" fillId="0" borderId="3" xfId="1" quotePrefix="1" applyNumberFormat="1" applyFont="1" applyBorder="1" applyAlignment="1" applyProtection="1">
      <alignment horizontal="right" vertical="center"/>
      <protection hidden="1"/>
    </xf>
    <xf numFmtId="0" fontId="2" fillId="0" borderId="7" xfId="1" applyFont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7" fillId="2" borderId="8" xfId="1" quotePrefix="1" applyFont="1" applyFill="1" applyBorder="1" applyAlignment="1">
      <alignment horizontal="center" vertical="center"/>
    </xf>
    <xf numFmtId="0" fontId="7" fillId="2" borderId="6" xfId="1" quotePrefix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vertical="center" wrapText="1"/>
    </xf>
    <xf numFmtId="0" fontId="6" fillId="2" borderId="2" xfId="1" quotePrefix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left" vertical="center" wrapText="1"/>
    </xf>
    <xf numFmtId="3" fontId="2" fillId="2" borderId="3" xfId="1" applyNumberFormat="1" applyFont="1" applyFill="1" applyBorder="1" applyAlignment="1">
      <alignment horizontal="right" vertical="center" wrapText="1"/>
    </xf>
    <xf numFmtId="0" fontId="13" fillId="0" borderId="0" xfId="1" applyFont="1" applyAlignment="1">
      <alignment vertical="center"/>
    </xf>
    <xf numFmtId="3" fontId="5" fillId="0" borderId="3" xfId="1" quotePrefix="1" applyNumberFormat="1" applyFont="1" applyBorder="1" applyAlignment="1" applyProtection="1">
      <alignment horizontal="right" vertical="center"/>
      <protection hidden="1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2" fillId="2" borderId="2" xfId="1" quotePrefix="1" applyFont="1" applyFill="1" applyBorder="1" applyAlignment="1">
      <alignment horizontal="center" vertical="center"/>
    </xf>
    <xf numFmtId="0" fontId="2" fillId="2" borderId="9" xfId="1" quotePrefix="1" applyFont="1" applyFill="1" applyBorder="1" applyAlignment="1">
      <alignment horizontal="center" vertical="center"/>
    </xf>
    <xf numFmtId="0" fontId="8" fillId="2" borderId="10" xfId="1" quotePrefix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vertical="center" wrapText="1"/>
    </xf>
    <xf numFmtId="3" fontId="7" fillId="2" borderId="10" xfId="1" quotePrefix="1" applyNumberFormat="1" applyFont="1" applyFill="1" applyBorder="1" applyAlignment="1" applyProtection="1">
      <alignment horizontal="right" vertical="center"/>
      <protection hidden="1"/>
    </xf>
    <xf numFmtId="1" fontId="7" fillId="2" borderId="10" xfId="1" quotePrefix="1" applyNumberFormat="1" applyFont="1" applyFill="1" applyBorder="1" applyAlignment="1" applyProtection="1">
      <alignment horizontal="right" vertical="center"/>
      <protection hidden="1"/>
    </xf>
    <xf numFmtId="3" fontId="2" fillId="2" borderId="3" xfId="0" applyNumberFormat="1" applyFont="1" applyFill="1" applyBorder="1" applyAlignment="1">
      <alignment horizontal="right" vertical="center"/>
    </xf>
    <xf numFmtId="0" fontId="12" fillId="2" borderId="3" xfId="0" applyFont="1" applyFill="1" applyBorder="1" applyAlignment="1">
      <alignment horizontal="left" vertical="center"/>
    </xf>
    <xf numFmtId="3" fontId="8" fillId="0" borderId="3" xfId="1" applyNumberFormat="1" applyFont="1" applyBorder="1" applyAlignment="1">
      <alignment vertical="center" wrapText="1"/>
    </xf>
    <xf numFmtId="3" fontId="7" fillId="2" borderId="3" xfId="1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0" borderId="11" xfId="1" applyFont="1" applyBorder="1" applyAlignment="1">
      <alignment horizontal="center" vertical="center" wrapText="1"/>
    </xf>
    <xf numFmtId="0" fontId="5" fillId="3" borderId="3" xfId="1" quotePrefix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vertical="center" wrapText="1"/>
    </xf>
    <xf numFmtId="3" fontId="8" fillId="0" borderId="6" xfId="1" quotePrefix="1" applyNumberFormat="1" applyFont="1" applyBorder="1" applyAlignment="1" applyProtection="1">
      <alignment horizontal="right" vertical="center"/>
      <protection hidden="1"/>
    </xf>
    <xf numFmtId="3" fontId="5" fillId="0" borderId="3" xfId="1" quotePrefix="1" applyNumberFormat="1" applyFont="1" applyBorder="1" applyAlignment="1" applyProtection="1">
      <alignment horizontal="right" vertical="center"/>
      <protection locked="0"/>
    </xf>
    <xf numFmtId="0" fontId="16" fillId="0" borderId="0" xfId="1" applyFont="1" applyAlignment="1">
      <alignment vertical="center"/>
    </xf>
    <xf numFmtId="0" fontId="16" fillId="0" borderId="0" xfId="1" applyFont="1" applyAlignment="1">
      <alignment horizontal="right" vertical="center"/>
    </xf>
    <xf numFmtId="0" fontId="16" fillId="0" borderId="0" xfId="1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1" fontId="2" fillId="0" borderId="0" xfId="1" quotePrefix="1" applyNumberFormat="1" applyFont="1" applyAlignment="1" applyProtection="1">
      <alignment horizontal="right" vertical="center"/>
      <protection hidden="1"/>
    </xf>
    <xf numFmtId="0" fontId="2" fillId="0" borderId="12" xfId="1" applyFont="1" applyBorder="1" applyAlignment="1">
      <alignment horizontal="center" vertical="center" wrapText="1"/>
    </xf>
    <xf numFmtId="0" fontId="2" fillId="0" borderId="13" xfId="1" quotePrefix="1" applyFont="1" applyBorder="1" applyAlignment="1">
      <alignment horizontal="center" vertical="center" wrapText="1"/>
    </xf>
    <xf numFmtId="3" fontId="5" fillId="0" borderId="6" xfId="1" quotePrefix="1" applyNumberFormat="1" applyFont="1" applyBorder="1" applyAlignment="1" applyProtection="1">
      <alignment horizontal="right" vertical="center"/>
      <protection hidden="1"/>
    </xf>
    <xf numFmtId="0" fontId="5" fillId="0" borderId="2" xfId="1" applyFont="1" applyBorder="1" applyAlignment="1">
      <alignment horizontal="center" vertical="center"/>
    </xf>
    <xf numFmtId="3" fontId="19" fillId="0" borderId="3" xfId="1" quotePrefix="1" applyNumberFormat="1" applyFont="1" applyBorder="1" applyAlignment="1" applyProtection="1">
      <alignment horizontal="right" vertical="center"/>
      <protection locked="0"/>
    </xf>
    <xf numFmtId="3" fontId="19" fillId="0" borderId="3" xfId="1" quotePrefix="1" applyNumberFormat="1" applyFont="1" applyBorder="1" applyAlignment="1" applyProtection="1">
      <alignment horizontal="right" vertical="center"/>
      <protection hidden="1"/>
    </xf>
    <xf numFmtId="3" fontId="20" fillId="0" borderId="3" xfId="1" quotePrefix="1" applyNumberFormat="1" applyFont="1" applyBorder="1" applyAlignment="1" applyProtection="1">
      <alignment horizontal="right" vertical="center"/>
      <protection hidden="1"/>
    </xf>
    <xf numFmtId="0" fontId="21" fillId="0" borderId="0" xfId="1" applyFont="1" applyAlignment="1">
      <alignment vertical="center"/>
    </xf>
    <xf numFmtId="3" fontId="22" fillId="0" borderId="3" xfId="1" applyNumberFormat="1" applyFont="1" applyBorder="1" applyAlignment="1">
      <alignment vertical="center" wrapText="1"/>
    </xf>
    <xf numFmtId="3" fontId="22" fillId="0" borderId="3" xfId="1" quotePrefix="1" applyNumberFormat="1" applyFont="1" applyBorder="1" applyAlignment="1" applyProtection="1">
      <alignment horizontal="right" vertical="center"/>
      <protection locked="0"/>
    </xf>
    <xf numFmtId="3" fontId="23" fillId="0" borderId="3" xfId="1" quotePrefix="1" applyNumberFormat="1" applyFont="1" applyBorder="1" applyAlignment="1" applyProtection="1">
      <alignment horizontal="right" vertical="center"/>
      <protection hidden="1"/>
    </xf>
    <xf numFmtId="3" fontId="8" fillId="0" borderId="3" xfId="1" quotePrefix="1" applyNumberFormat="1" applyFont="1" applyBorder="1" applyAlignment="1" applyProtection="1">
      <alignment horizontal="right" vertical="center"/>
      <protection hidden="1"/>
    </xf>
    <xf numFmtId="3" fontId="8" fillId="0" borderId="3" xfId="1" applyNumberFormat="1" applyFont="1" applyBorder="1" applyAlignment="1" applyProtection="1">
      <alignment horizontal="right" vertical="center"/>
      <protection locked="0"/>
    </xf>
    <xf numFmtId="0" fontId="17" fillId="0" borderId="0" xfId="1" applyFont="1" applyAlignment="1">
      <alignment vertical="center"/>
    </xf>
    <xf numFmtId="3" fontId="8" fillId="0" borderId="6" xfId="1" quotePrefix="1" applyNumberFormat="1" applyFont="1" applyBorder="1" applyAlignment="1" applyProtection="1">
      <alignment horizontal="right" vertical="center"/>
      <protection locked="0"/>
    </xf>
    <xf numFmtId="0" fontId="8" fillId="4" borderId="3" xfId="1" quotePrefix="1" applyFont="1" applyFill="1" applyBorder="1" applyAlignment="1">
      <alignment horizontal="center" vertical="center"/>
    </xf>
    <xf numFmtId="3" fontId="8" fillId="4" borderId="3" xfId="1" quotePrefix="1" applyNumberFormat="1" applyFont="1" applyFill="1" applyBorder="1" applyAlignment="1" applyProtection="1">
      <alignment horizontal="right" vertical="center"/>
      <protection locked="0"/>
    </xf>
    <xf numFmtId="0" fontId="8" fillId="4" borderId="3" xfId="1" applyFont="1" applyFill="1" applyBorder="1" applyAlignment="1">
      <alignment vertical="center" wrapText="1"/>
    </xf>
    <xf numFmtId="3" fontId="18" fillId="0" borderId="6" xfId="1" quotePrefix="1" applyNumberFormat="1" applyFont="1" applyBorder="1" applyAlignment="1" applyProtection="1">
      <alignment horizontal="right" vertical="center"/>
      <protection hidden="1"/>
    </xf>
    <xf numFmtId="3" fontId="24" fillId="0" borderId="3" xfId="1" quotePrefix="1" applyNumberFormat="1" applyFont="1" applyBorder="1" applyAlignment="1" applyProtection="1">
      <alignment horizontal="right" vertical="center"/>
      <protection locked="0"/>
    </xf>
    <xf numFmtId="3" fontId="25" fillId="0" borderId="6" xfId="1" quotePrefix="1" applyNumberFormat="1" applyFont="1" applyBorder="1" applyAlignment="1" applyProtection="1">
      <alignment horizontal="right" vertical="center"/>
      <protection hidden="1"/>
    </xf>
    <xf numFmtId="0" fontId="26" fillId="0" borderId="0" xfId="0" applyFont="1"/>
    <xf numFmtId="3" fontId="4" fillId="0" borderId="0" xfId="1" applyNumberFormat="1" applyFont="1" applyAlignment="1">
      <alignment vertical="center"/>
    </xf>
    <xf numFmtId="3" fontId="19" fillId="5" borderId="3" xfId="1" quotePrefix="1" applyNumberFormat="1" applyFont="1" applyFill="1" applyBorder="1" applyAlignment="1" applyProtection="1">
      <alignment horizontal="right" vertical="center"/>
      <protection locked="0"/>
    </xf>
    <xf numFmtId="3" fontId="18" fillId="5" borderId="6" xfId="1" quotePrefix="1" applyNumberFormat="1" applyFont="1" applyFill="1" applyBorder="1" applyAlignment="1" applyProtection="1">
      <alignment horizontal="right" vertical="center"/>
      <protection hidden="1"/>
    </xf>
    <xf numFmtId="3" fontId="24" fillId="5" borderId="3" xfId="1" quotePrefix="1" applyNumberFormat="1" applyFont="1" applyFill="1" applyBorder="1" applyAlignment="1" applyProtection="1">
      <alignment horizontal="right" vertical="center"/>
      <protection locked="0"/>
    </xf>
    <xf numFmtId="3" fontId="7" fillId="5" borderId="3" xfId="1" quotePrefix="1" applyNumberFormat="1" applyFont="1" applyFill="1" applyBorder="1" applyAlignment="1" applyProtection="1">
      <alignment horizontal="right" vertical="center"/>
      <protection hidden="1"/>
    </xf>
    <xf numFmtId="3" fontId="5" fillId="5" borderId="3" xfId="1" quotePrefix="1" applyNumberFormat="1" applyFont="1" applyFill="1" applyBorder="1" applyAlignment="1" applyProtection="1">
      <alignment horizontal="right" vertical="center"/>
      <protection hidden="1"/>
    </xf>
    <xf numFmtId="0" fontId="5" fillId="0" borderId="0" xfId="1" quotePrefix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6" fillId="0" borderId="0" xfId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17" xfId="1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20" xfId="0" applyFont="1" applyBorder="1" applyAlignment="1">
      <alignment horizontal="left" vertical="center"/>
    </xf>
    <xf numFmtId="0" fontId="3" fillId="0" borderId="12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right" vertical="center" wrapText="1"/>
    </xf>
    <xf numFmtId="0" fontId="2" fillId="0" borderId="7" xfId="1" applyFont="1" applyBorder="1" applyAlignment="1">
      <alignment horizontal="right" vertical="center" wrapText="1"/>
    </xf>
    <xf numFmtId="0" fontId="2" fillId="0" borderId="15" xfId="1" applyFont="1" applyBorder="1" applyAlignment="1">
      <alignment horizontal="right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3" fillId="2" borderId="24" xfId="1" applyFont="1" applyFill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</cellXfs>
  <cellStyles count="2">
    <cellStyle name="Normal" xfId="0" builtinId="0"/>
    <cellStyle name="Normal_br.5" xfId="1"/>
  </cellStyles>
  <dxfs count="1">
    <dxf>
      <font>
        <condense val="0"/>
        <extend val="0"/>
        <color indexed="2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Obrazac5">
    <tabColor indexed="45"/>
  </sheetPr>
  <dimension ref="A1:Y327"/>
  <sheetViews>
    <sheetView tabSelected="1" topLeftCell="A167" zoomScale="110" zoomScaleNormal="110" workbookViewId="0">
      <selection activeCell="C2" sqref="C2:G2"/>
    </sheetView>
  </sheetViews>
  <sheetFormatPr defaultColWidth="9.28515625" defaultRowHeight="12" x14ac:dyDescent="0.2"/>
  <cols>
    <col min="1" max="1" width="9.28515625" style="15"/>
    <col min="2" max="2" width="9.5703125" style="16" customWidth="1"/>
    <col min="3" max="3" width="53.7109375" style="3" customWidth="1"/>
    <col min="4" max="4" width="18.28515625" style="3" customWidth="1"/>
    <col min="5" max="5" width="19.28515625" style="17" customWidth="1"/>
    <col min="6" max="6" width="18.28515625" style="17" customWidth="1"/>
    <col min="7" max="7" width="17.42578125" style="17" customWidth="1"/>
    <col min="8" max="9" width="9.28515625" style="2"/>
    <col min="10" max="10" width="10.42578125" style="2" bestFit="1" customWidth="1"/>
    <col min="11" max="16384" width="9.28515625" style="2"/>
  </cols>
  <sheetData>
    <row r="1" spans="1:25" ht="23.25" customHeight="1" x14ac:dyDescent="0.2">
      <c r="A1" s="16"/>
    </row>
    <row r="2" spans="1:25" ht="23.25" customHeight="1" x14ac:dyDescent="0.2">
      <c r="A2" s="16"/>
      <c r="C2" s="92" t="s">
        <v>393</v>
      </c>
      <c r="D2" s="92"/>
      <c r="E2" s="93"/>
      <c r="F2" s="93"/>
      <c r="G2" s="93"/>
    </row>
    <row r="3" spans="1:25" ht="18" customHeight="1" x14ac:dyDescent="0.2">
      <c r="A3" s="16"/>
    </row>
    <row r="4" spans="1:25" ht="24.75" customHeight="1" thickBot="1" x14ac:dyDescent="0.25">
      <c r="A4" s="16"/>
      <c r="C4" s="31" t="s">
        <v>292</v>
      </c>
      <c r="D4" s="31"/>
      <c r="I4" s="67"/>
    </row>
    <row r="5" spans="1:25" s="1" customFormat="1" ht="13.5" customHeight="1" thickTop="1" x14ac:dyDescent="0.2">
      <c r="A5" s="106" t="s">
        <v>117</v>
      </c>
      <c r="B5" s="103" t="s">
        <v>0</v>
      </c>
      <c r="C5" s="100" t="s">
        <v>1</v>
      </c>
      <c r="D5" s="100" t="s">
        <v>383</v>
      </c>
      <c r="E5" s="109" t="s">
        <v>384</v>
      </c>
      <c r="F5" s="109"/>
      <c r="G5" s="110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2.75" customHeight="1" x14ac:dyDescent="0.2">
      <c r="A6" s="107"/>
      <c r="B6" s="104"/>
      <c r="C6" s="101"/>
      <c r="D6" s="101"/>
      <c r="E6" s="113" t="s">
        <v>349</v>
      </c>
      <c r="F6" s="113" t="s">
        <v>350</v>
      </c>
      <c r="G6" s="111" t="s">
        <v>348</v>
      </c>
    </row>
    <row r="7" spans="1:25" s="3" customFormat="1" ht="19.5" customHeight="1" thickBot="1" x14ac:dyDescent="0.25">
      <c r="A7" s="108"/>
      <c r="B7" s="105"/>
      <c r="C7" s="102"/>
      <c r="D7" s="102"/>
      <c r="E7" s="114"/>
      <c r="F7" s="114"/>
      <c r="G7" s="112"/>
    </row>
    <row r="8" spans="1:25" ht="13.5" customHeight="1" x14ac:dyDescent="0.2">
      <c r="A8" s="61">
        <v>1</v>
      </c>
      <c r="B8" s="23">
        <v>2</v>
      </c>
      <c r="C8" s="23">
        <v>3</v>
      </c>
      <c r="D8" s="23">
        <v>4</v>
      </c>
      <c r="E8" s="50">
        <v>5</v>
      </c>
      <c r="F8" s="50">
        <v>6</v>
      </c>
      <c r="G8" s="60">
        <v>7</v>
      </c>
    </row>
    <row r="9" spans="1:25" ht="21.75" customHeight="1" x14ac:dyDescent="0.2">
      <c r="A9" s="28"/>
      <c r="B9" s="24"/>
      <c r="C9" s="29" t="s">
        <v>165</v>
      </c>
      <c r="D9" s="30"/>
      <c r="E9" s="30">
        <f>SUM(E10,E13,E16,E19,E26,E31,E34,E36,E38,E40,E43,E45,E47,E49,E51,E53)</f>
        <v>335363500</v>
      </c>
      <c r="F9" s="30">
        <f>SUM(F10,F13,F16,F19,F26,F31,F34,F36,F38,F40,F43,F45,F47,F49,F51,F53)</f>
        <v>26300000</v>
      </c>
      <c r="G9" s="21">
        <f>SUM(E9:F9)</f>
        <v>361663500</v>
      </c>
    </row>
    <row r="10" spans="1:25" ht="18.75" customHeight="1" x14ac:dyDescent="0.2">
      <c r="A10" s="4">
        <v>1</v>
      </c>
      <c r="B10" s="5">
        <v>731000</v>
      </c>
      <c r="C10" s="6" t="s">
        <v>115</v>
      </c>
      <c r="D10" s="20">
        <f>SUM(D11:D12)</f>
        <v>0</v>
      </c>
      <c r="E10" s="20">
        <f>SUM(E11:E12)</f>
        <v>0</v>
      </c>
      <c r="F10" s="20">
        <f>SUM(F11:F12)</f>
        <v>0</v>
      </c>
      <c r="G10" s="21">
        <f>SUM(E10:F10)</f>
        <v>0</v>
      </c>
    </row>
    <row r="11" spans="1:25" ht="17.25" customHeight="1" x14ac:dyDescent="0.2">
      <c r="A11" s="33" t="s">
        <v>171</v>
      </c>
      <c r="B11" s="8">
        <v>731100</v>
      </c>
      <c r="C11" s="9" t="s">
        <v>3</v>
      </c>
      <c r="D11" s="9"/>
      <c r="E11" s="19"/>
      <c r="F11" s="32"/>
      <c r="G11" s="19"/>
    </row>
    <row r="12" spans="1:25" ht="17.25" customHeight="1" x14ac:dyDescent="0.2">
      <c r="A12" s="33" t="s">
        <v>170</v>
      </c>
      <c r="B12" s="8">
        <v>731200</v>
      </c>
      <c r="C12" s="9" t="s">
        <v>4</v>
      </c>
      <c r="D12" s="9"/>
      <c r="E12" s="19"/>
      <c r="F12" s="32"/>
      <c r="G12" s="53"/>
    </row>
    <row r="13" spans="1:25" ht="18" customHeight="1" x14ac:dyDescent="0.2">
      <c r="A13" s="4">
        <v>2</v>
      </c>
      <c r="B13" s="5">
        <v>732000</v>
      </c>
      <c r="C13" s="6" t="s">
        <v>116</v>
      </c>
      <c r="D13" s="44">
        <f>SUM(D14:D15)</f>
        <v>477279.62</v>
      </c>
      <c r="E13" s="44">
        <f>SUM(E14:E15)</f>
        <v>500000</v>
      </c>
      <c r="F13" s="18">
        <f>SUM(F14:F15)</f>
        <v>26300000</v>
      </c>
      <c r="G13" s="21">
        <f>SUM(E13:F13)</f>
        <v>26800000</v>
      </c>
    </row>
    <row r="14" spans="1:25" ht="19.5" customHeight="1" x14ac:dyDescent="0.2">
      <c r="A14" s="33" t="s">
        <v>172</v>
      </c>
      <c r="B14" s="8">
        <v>732100</v>
      </c>
      <c r="C14" s="9" t="s">
        <v>5</v>
      </c>
      <c r="D14" s="68"/>
      <c r="E14" s="64"/>
      <c r="F14" s="71">
        <v>26300000</v>
      </c>
      <c r="G14" s="53">
        <f>E14+F14</f>
        <v>26300000</v>
      </c>
    </row>
    <row r="15" spans="1:25" ht="15" customHeight="1" x14ac:dyDescent="0.2">
      <c r="A15" s="33" t="s">
        <v>173</v>
      </c>
      <c r="B15" s="8">
        <v>732200</v>
      </c>
      <c r="C15" s="9" t="s">
        <v>6</v>
      </c>
      <c r="D15" s="9">
        <v>477279.62</v>
      </c>
      <c r="E15" s="54">
        <v>500000</v>
      </c>
      <c r="F15" s="32"/>
      <c r="G15" s="53">
        <f>E15+F15</f>
        <v>500000</v>
      </c>
    </row>
    <row r="16" spans="1:25" ht="20.25" customHeight="1" x14ac:dyDescent="0.2">
      <c r="A16" s="4">
        <v>3</v>
      </c>
      <c r="B16" s="5">
        <v>733000</v>
      </c>
      <c r="C16" s="6" t="s">
        <v>118</v>
      </c>
      <c r="D16" s="18">
        <f>SUM(D17:D18)</f>
        <v>0</v>
      </c>
      <c r="E16" s="18">
        <f>SUM(E17:E18)</f>
        <v>0</v>
      </c>
      <c r="F16" s="18">
        <f>SUM(F17:F18)</f>
        <v>0</v>
      </c>
      <c r="G16" s="53">
        <f t="shared" ref="G16:G30" si="0">E16+F16</f>
        <v>0</v>
      </c>
    </row>
    <row r="17" spans="1:7" ht="16.5" customHeight="1" x14ac:dyDescent="0.2">
      <c r="A17" s="33" t="s">
        <v>175</v>
      </c>
      <c r="B17" s="8">
        <v>733100</v>
      </c>
      <c r="C17" s="9" t="s">
        <v>7</v>
      </c>
      <c r="D17" s="9"/>
      <c r="E17" s="54"/>
      <c r="F17" s="32"/>
      <c r="G17" s="53">
        <f t="shared" si="0"/>
        <v>0</v>
      </c>
    </row>
    <row r="18" spans="1:7" ht="16.5" customHeight="1" x14ac:dyDescent="0.2">
      <c r="A18" s="33" t="s">
        <v>174</v>
      </c>
      <c r="B18" s="8">
        <v>733200</v>
      </c>
      <c r="C18" s="9" t="s">
        <v>8</v>
      </c>
      <c r="D18" s="9"/>
      <c r="E18" s="54"/>
      <c r="F18" s="32"/>
      <c r="G18" s="53">
        <f t="shared" si="0"/>
        <v>0</v>
      </c>
    </row>
    <row r="19" spans="1:7" ht="18.75" customHeight="1" x14ac:dyDescent="0.2">
      <c r="A19" s="4">
        <v>4</v>
      </c>
      <c r="B19" s="5">
        <v>741000</v>
      </c>
      <c r="C19" s="6" t="s">
        <v>119</v>
      </c>
      <c r="D19" s="18">
        <f>SUM(D20:D25)</f>
        <v>0</v>
      </c>
      <c r="E19" s="18">
        <f>SUM(E20:E25)</f>
        <v>500000</v>
      </c>
      <c r="F19" s="18">
        <f>SUM(F20:F25)</f>
        <v>0</v>
      </c>
      <c r="G19" s="53">
        <f t="shared" si="0"/>
        <v>500000</v>
      </c>
    </row>
    <row r="20" spans="1:7" ht="16.5" customHeight="1" x14ac:dyDescent="0.2">
      <c r="A20" s="33" t="s">
        <v>176</v>
      </c>
      <c r="B20" s="8">
        <v>741100</v>
      </c>
      <c r="C20" s="9" t="s">
        <v>9</v>
      </c>
      <c r="D20" s="43"/>
      <c r="E20" s="19"/>
      <c r="F20" s="22"/>
      <c r="G20" s="53">
        <f t="shared" si="0"/>
        <v>0</v>
      </c>
    </row>
    <row r="21" spans="1:7" ht="15.75" customHeight="1" x14ac:dyDescent="0.2">
      <c r="A21" s="33" t="s">
        <v>177</v>
      </c>
      <c r="B21" s="8">
        <v>741200</v>
      </c>
      <c r="C21" s="9" t="s">
        <v>10</v>
      </c>
      <c r="D21" s="9"/>
      <c r="E21" s="19"/>
      <c r="F21" s="22"/>
      <c r="G21" s="53">
        <f t="shared" si="0"/>
        <v>0</v>
      </c>
    </row>
    <row r="22" spans="1:7" ht="15" customHeight="1" x14ac:dyDescent="0.2">
      <c r="A22" s="33" t="s">
        <v>178</v>
      </c>
      <c r="B22" s="8">
        <v>741300</v>
      </c>
      <c r="C22" s="9" t="s">
        <v>11</v>
      </c>
      <c r="D22" s="9"/>
      <c r="E22" s="19"/>
      <c r="F22" s="22"/>
      <c r="G22" s="53">
        <f t="shared" si="0"/>
        <v>0</v>
      </c>
    </row>
    <row r="23" spans="1:7" ht="17.25" customHeight="1" x14ac:dyDescent="0.2">
      <c r="A23" s="33" t="s">
        <v>179</v>
      </c>
      <c r="B23" s="8">
        <v>741400</v>
      </c>
      <c r="C23" s="9" t="s">
        <v>12</v>
      </c>
      <c r="D23" s="68"/>
      <c r="E23" s="69">
        <v>500000</v>
      </c>
      <c r="F23" s="70"/>
      <c r="G23" s="53">
        <f t="shared" si="0"/>
        <v>500000</v>
      </c>
    </row>
    <row r="24" spans="1:7" ht="18.75" customHeight="1" x14ac:dyDescent="0.2">
      <c r="A24" s="33" t="s">
        <v>180</v>
      </c>
      <c r="B24" s="8">
        <v>741500</v>
      </c>
      <c r="C24" s="9" t="s">
        <v>13</v>
      </c>
      <c r="D24" s="9"/>
      <c r="E24" s="19"/>
      <c r="F24" s="22"/>
      <c r="G24" s="53">
        <f t="shared" si="0"/>
        <v>0</v>
      </c>
    </row>
    <row r="25" spans="1:7" ht="15.75" customHeight="1" x14ac:dyDescent="0.2">
      <c r="A25" s="33" t="s">
        <v>181</v>
      </c>
      <c r="B25" s="8">
        <v>741600</v>
      </c>
      <c r="C25" s="9" t="s">
        <v>14</v>
      </c>
      <c r="D25" s="9"/>
      <c r="E25" s="19"/>
      <c r="F25" s="22"/>
      <c r="G25" s="53">
        <f t="shared" si="0"/>
        <v>0</v>
      </c>
    </row>
    <row r="26" spans="1:7" ht="18.75" customHeight="1" x14ac:dyDescent="0.2">
      <c r="A26" s="4">
        <v>5</v>
      </c>
      <c r="B26" s="5">
        <v>742000</v>
      </c>
      <c r="C26" s="6" t="s">
        <v>120</v>
      </c>
      <c r="D26" s="18">
        <f>SUM(D27:D30)</f>
        <v>42297993.369999997</v>
      </c>
      <c r="E26" s="18">
        <f>SUM(E27:E30)</f>
        <v>75025000</v>
      </c>
      <c r="F26" s="18">
        <f>SUM(F27:F30)</f>
        <v>0</v>
      </c>
      <c r="G26" s="53">
        <f t="shared" si="0"/>
        <v>75025000</v>
      </c>
    </row>
    <row r="27" spans="1:7" ht="22.5" customHeight="1" x14ac:dyDescent="0.2">
      <c r="A27" s="33" t="s">
        <v>182</v>
      </c>
      <c r="B27" s="8">
        <v>742100</v>
      </c>
      <c r="C27" s="9" t="s">
        <v>15</v>
      </c>
      <c r="D27" s="43">
        <v>42280543.369999997</v>
      </c>
      <c r="E27" s="19">
        <v>75000000</v>
      </c>
      <c r="F27" s="71"/>
      <c r="G27" s="53">
        <f t="shared" si="0"/>
        <v>75000000</v>
      </c>
    </row>
    <row r="28" spans="1:7" ht="18.75" customHeight="1" x14ac:dyDescent="0.2">
      <c r="A28" s="33" t="s">
        <v>183</v>
      </c>
      <c r="B28" s="8">
        <v>742200</v>
      </c>
      <c r="C28" s="9" t="s">
        <v>16</v>
      </c>
      <c r="D28" s="43">
        <v>17450</v>
      </c>
      <c r="E28" s="19">
        <v>25000</v>
      </c>
      <c r="F28" s="22"/>
      <c r="G28" s="53">
        <f t="shared" si="0"/>
        <v>25000</v>
      </c>
    </row>
    <row r="29" spans="1:7" ht="25.15" customHeight="1" x14ac:dyDescent="0.2">
      <c r="A29" s="33" t="s">
        <v>184</v>
      </c>
      <c r="B29" s="8">
        <v>742300</v>
      </c>
      <c r="C29" s="9" t="s">
        <v>17</v>
      </c>
      <c r="D29" s="43"/>
      <c r="E29" s="19"/>
      <c r="F29" s="22"/>
      <c r="G29" s="53">
        <f t="shared" si="0"/>
        <v>0</v>
      </c>
    </row>
    <row r="30" spans="1:7" ht="18" customHeight="1" x14ac:dyDescent="0.2">
      <c r="A30" s="7">
        <v>5.4</v>
      </c>
      <c r="B30" s="8">
        <v>742400</v>
      </c>
      <c r="C30" s="9" t="s">
        <v>18</v>
      </c>
      <c r="D30" s="43"/>
      <c r="E30" s="19"/>
      <c r="F30" s="22"/>
      <c r="G30" s="53">
        <f t="shared" si="0"/>
        <v>0</v>
      </c>
    </row>
    <row r="31" spans="1:7" ht="25.15" customHeight="1" x14ac:dyDescent="0.2">
      <c r="A31" s="4">
        <v>6</v>
      </c>
      <c r="B31" s="5">
        <v>744000</v>
      </c>
      <c r="C31" s="6" t="s">
        <v>121</v>
      </c>
      <c r="D31" s="18">
        <f>SUM(D32:D33)</f>
        <v>0</v>
      </c>
      <c r="E31" s="18">
        <f>SUM(E32:E33)</f>
        <v>21506867</v>
      </c>
      <c r="F31" s="18">
        <f>SUM(F32:F33)</f>
        <v>0</v>
      </c>
      <c r="G31" s="21">
        <f>SUM(E31:F31)</f>
        <v>21506867</v>
      </c>
    </row>
    <row r="32" spans="1:7" ht="20.25" customHeight="1" x14ac:dyDescent="0.2">
      <c r="A32" s="33" t="s">
        <v>185</v>
      </c>
      <c r="B32" s="75">
        <v>744100</v>
      </c>
      <c r="C32" s="9" t="s">
        <v>19</v>
      </c>
      <c r="D32" s="43"/>
      <c r="E32" s="76">
        <v>21506867</v>
      </c>
      <c r="F32" s="22"/>
      <c r="G32" s="21">
        <f t="shared" ref="G32:G38" si="1">SUM(E32:F32)</f>
        <v>21506867</v>
      </c>
    </row>
    <row r="33" spans="1:7" ht="18" customHeight="1" x14ac:dyDescent="0.2">
      <c r="A33" s="33" t="s">
        <v>186</v>
      </c>
      <c r="B33" s="8">
        <v>744200</v>
      </c>
      <c r="C33" s="9" t="s">
        <v>20</v>
      </c>
      <c r="D33" s="43"/>
      <c r="E33" s="19"/>
      <c r="F33" s="22"/>
      <c r="G33" s="21">
        <f t="shared" si="1"/>
        <v>0</v>
      </c>
    </row>
    <row r="34" spans="1:7" ht="18" customHeight="1" x14ac:dyDescent="0.2">
      <c r="A34" s="4">
        <v>7</v>
      </c>
      <c r="B34" s="5">
        <v>745000</v>
      </c>
      <c r="C34" s="6" t="s">
        <v>122</v>
      </c>
      <c r="D34" s="18">
        <f>SUM(D35)</f>
        <v>0</v>
      </c>
      <c r="E34" s="18">
        <f>SUM(E35)</f>
        <v>0</v>
      </c>
      <c r="F34" s="18">
        <f>F35</f>
        <v>0</v>
      </c>
      <c r="G34" s="21">
        <f t="shared" si="1"/>
        <v>0</v>
      </c>
    </row>
    <row r="35" spans="1:7" ht="16.5" customHeight="1" x14ac:dyDescent="0.2">
      <c r="A35" s="33" t="s">
        <v>187</v>
      </c>
      <c r="B35" s="8">
        <v>745100</v>
      </c>
      <c r="C35" s="9" t="s">
        <v>21</v>
      </c>
      <c r="D35" s="43"/>
      <c r="E35" s="19"/>
      <c r="F35" s="32"/>
      <c r="G35" s="21">
        <f t="shared" si="1"/>
        <v>0</v>
      </c>
    </row>
    <row r="36" spans="1:7" ht="17.25" customHeight="1" x14ac:dyDescent="0.2">
      <c r="A36" s="4">
        <v>8</v>
      </c>
      <c r="B36" s="5">
        <v>771000</v>
      </c>
      <c r="C36" s="6" t="s">
        <v>123</v>
      </c>
      <c r="D36" s="18">
        <f>SUM(D37)</f>
        <v>2332940.9500000002</v>
      </c>
      <c r="E36" s="18">
        <f>SUM(E37)</f>
        <v>3603000</v>
      </c>
      <c r="F36" s="18">
        <f>F37</f>
        <v>0</v>
      </c>
      <c r="G36" s="21">
        <f t="shared" si="1"/>
        <v>3603000</v>
      </c>
    </row>
    <row r="37" spans="1:7" ht="17.25" customHeight="1" x14ac:dyDescent="0.2">
      <c r="A37" s="33" t="s">
        <v>188</v>
      </c>
      <c r="B37" s="8">
        <v>771100</v>
      </c>
      <c r="C37" s="9" t="s">
        <v>22</v>
      </c>
      <c r="D37" s="43">
        <v>2332940.9500000002</v>
      </c>
      <c r="E37" s="19">
        <v>3603000</v>
      </c>
      <c r="F37" s="22"/>
      <c r="G37" s="21">
        <f t="shared" si="1"/>
        <v>3603000</v>
      </c>
    </row>
    <row r="38" spans="1:7" ht="25.15" customHeight="1" x14ac:dyDescent="0.2">
      <c r="A38" s="4">
        <v>9</v>
      </c>
      <c r="B38" s="5">
        <v>772000</v>
      </c>
      <c r="C38" s="6" t="s">
        <v>124</v>
      </c>
      <c r="D38" s="18">
        <f>SUM(D39)</f>
        <v>0</v>
      </c>
      <c r="E38" s="18">
        <f>SUM(E39)</f>
        <v>0</v>
      </c>
      <c r="F38" s="18">
        <f>F39</f>
        <v>0</v>
      </c>
      <c r="G38" s="21">
        <f t="shared" si="1"/>
        <v>0</v>
      </c>
    </row>
    <row r="39" spans="1:7" ht="19.5" customHeight="1" x14ac:dyDescent="0.2">
      <c r="A39" s="33" t="s">
        <v>189</v>
      </c>
      <c r="B39" s="8">
        <v>772100</v>
      </c>
      <c r="C39" s="9" t="s">
        <v>23</v>
      </c>
      <c r="D39" s="43"/>
      <c r="E39" s="19"/>
      <c r="F39" s="22"/>
      <c r="G39" s="19"/>
    </row>
    <row r="40" spans="1:7" ht="25.15" customHeight="1" x14ac:dyDescent="0.2">
      <c r="A40" s="4">
        <v>10</v>
      </c>
      <c r="B40" s="5">
        <v>781000</v>
      </c>
      <c r="C40" s="6" t="s">
        <v>125</v>
      </c>
      <c r="D40" s="18">
        <f>SUM(D41:D42)</f>
        <v>364081.8</v>
      </c>
      <c r="E40" s="18">
        <f>SUM(E41:E42)</f>
        <v>400000</v>
      </c>
      <c r="F40" s="18">
        <f>SUM(F41:F42)</f>
        <v>0</v>
      </c>
      <c r="G40" s="21">
        <f>SUM(E40:F40)</f>
        <v>400000</v>
      </c>
    </row>
    <row r="41" spans="1:7" ht="17.25" customHeight="1" x14ac:dyDescent="0.2">
      <c r="A41" s="33" t="s">
        <v>190</v>
      </c>
      <c r="B41" s="8">
        <v>781100</v>
      </c>
      <c r="C41" s="9" t="s">
        <v>362</v>
      </c>
      <c r="D41" s="9">
        <v>364081.8</v>
      </c>
      <c r="E41" s="19">
        <v>400000</v>
      </c>
      <c r="F41" s="22"/>
      <c r="G41" s="21">
        <f>SUM(E41:F41)</f>
        <v>400000</v>
      </c>
    </row>
    <row r="42" spans="1:7" ht="16.5" customHeight="1" x14ac:dyDescent="0.2">
      <c r="A42" s="33" t="s">
        <v>191</v>
      </c>
      <c r="B42" s="8">
        <v>781300</v>
      </c>
      <c r="C42" s="9" t="s">
        <v>24</v>
      </c>
      <c r="D42" s="9"/>
      <c r="E42" s="19"/>
      <c r="F42" s="22"/>
      <c r="G42" s="19"/>
    </row>
    <row r="43" spans="1:7" ht="17.25" customHeight="1" x14ac:dyDescent="0.2">
      <c r="A43" s="4">
        <v>11</v>
      </c>
      <c r="B43" s="5">
        <v>791000</v>
      </c>
      <c r="C43" s="6" t="s">
        <v>126</v>
      </c>
      <c r="D43" s="18">
        <f>SUM(D44)</f>
        <v>158798002.15000001</v>
      </c>
      <c r="E43" s="18">
        <f>SUM(E44)</f>
        <v>203812500</v>
      </c>
      <c r="F43" s="18">
        <f>F44</f>
        <v>0</v>
      </c>
      <c r="G43" s="21">
        <f>SUM(E43:F43)</f>
        <v>203812500</v>
      </c>
    </row>
    <row r="44" spans="1:7" ht="18" customHeight="1" x14ac:dyDescent="0.2">
      <c r="A44" s="33" t="s">
        <v>192</v>
      </c>
      <c r="B44" s="8">
        <v>791100</v>
      </c>
      <c r="C44" s="9" t="s">
        <v>2</v>
      </c>
      <c r="D44" s="43">
        <v>158798002.15000001</v>
      </c>
      <c r="E44" s="19">
        <v>203812500</v>
      </c>
      <c r="F44" s="32"/>
      <c r="G44" s="21">
        <f>SUM(E44:F44)</f>
        <v>203812500</v>
      </c>
    </row>
    <row r="45" spans="1:7" ht="17.25" customHeight="1" x14ac:dyDescent="0.2">
      <c r="A45" s="4">
        <v>12</v>
      </c>
      <c r="B45" s="5">
        <v>811000</v>
      </c>
      <c r="C45" s="6" t="s">
        <v>127</v>
      </c>
      <c r="D45" s="18">
        <f>SUM(D46)</f>
        <v>0</v>
      </c>
      <c r="E45" s="18">
        <f>SUM(E46)</f>
        <v>0</v>
      </c>
      <c r="F45" s="18">
        <f>F46</f>
        <v>0</v>
      </c>
      <c r="G45" s="21">
        <f t="shared" ref="G45:G48" si="2">SUM(E45:F45)</f>
        <v>0</v>
      </c>
    </row>
    <row r="46" spans="1:7" ht="16.5" customHeight="1" x14ac:dyDescent="0.2">
      <c r="A46" s="33" t="s">
        <v>193</v>
      </c>
      <c r="B46" s="8">
        <v>811100</v>
      </c>
      <c r="C46" s="9" t="s">
        <v>25</v>
      </c>
      <c r="D46" s="43"/>
      <c r="E46" s="19"/>
      <c r="F46" s="22"/>
      <c r="G46" s="21">
        <f t="shared" si="2"/>
        <v>0</v>
      </c>
    </row>
    <row r="47" spans="1:7" ht="25.15" customHeight="1" x14ac:dyDescent="0.2">
      <c r="A47" s="4">
        <v>13</v>
      </c>
      <c r="B47" s="5">
        <v>812000</v>
      </c>
      <c r="C47" s="6" t="s">
        <v>128</v>
      </c>
      <c r="D47" s="18">
        <f>SUM(D48)</f>
        <v>16761.22</v>
      </c>
      <c r="E47" s="18">
        <f>SUM(E48)</f>
        <v>0</v>
      </c>
      <c r="F47" s="18">
        <f>F48</f>
        <v>0</v>
      </c>
      <c r="G47" s="21">
        <f t="shared" si="2"/>
        <v>0</v>
      </c>
    </row>
    <row r="48" spans="1:7" ht="25.15" customHeight="1" x14ac:dyDescent="0.2">
      <c r="A48" s="33" t="s">
        <v>194</v>
      </c>
      <c r="B48" s="8">
        <v>812100</v>
      </c>
      <c r="C48" s="9" t="s">
        <v>26</v>
      </c>
      <c r="D48" s="9">
        <v>16761.22</v>
      </c>
      <c r="E48" s="19"/>
      <c r="F48" s="22"/>
      <c r="G48" s="21">
        <f t="shared" si="2"/>
        <v>0</v>
      </c>
    </row>
    <row r="49" spans="1:8" ht="18.75" customHeight="1" x14ac:dyDescent="0.2">
      <c r="A49" s="4">
        <v>14</v>
      </c>
      <c r="B49" s="5">
        <v>813000</v>
      </c>
      <c r="C49" s="6" t="s">
        <v>129</v>
      </c>
      <c r="D49" s="18">
        <f>SUM(D50)</f>
        <v>0</v>
      </c>
      <c r="E49" s="18">
        <f>SUM(E50)</f>
        <v>0</v>
      </c>
      <c r="F49" s="18">
        <f>F50</f>
        <v>0</v>
      </c>
      <c r="G49" s="21">
        <f>SUM(E49:F49)</f>
        <v>0</v>
      </c>
    </row>
    <row r="50" spans="1:8" ht="16.5" customHeight="1" x14ac:dyDescent="0.2">
      <c r="A50" s="33" t="s">
        <v>195</v>
      </c>
      <c r="B50" s="8">
        <v>813100</v>
      </c>
      <c r="C50" s="9" t="s">
        <v>27</v>
      </c>
      <c r="D50" s="9"/>
      <c r="E50" s="19"/>
      <c r="F50" s="22"/>
      <c r="G50" s="21">
        <f t="shared" ref="G50:G52" si="3">SUM(E50:F50)</f>
        <v>0</v>
      </c>
    </row>
    <row r="51" spans="1:8" ht="16.5" customHeight="1" x14ac:dyDescent="0.2">
      <c r="A51" s="33" t="s">
        <v>354</v>
      </c>
      <c r="B51" s="11">
        <v>823100</v>
      </c>
      <c r="C51" s="52" t="s">
        <v>356</v>
      </c>
      <c r="D51" s="18">
        <f>SUM(D52)</f>
        <v>538006.5</v>
      </c>
      <c r="E51" s="18">
        <f>SUM(E52)</f>
        <v>800000</v>
      </c>
      <c r="F51" s="18">
        <f>F52</f>
        <v>0</v>
      </c>
      <c r="G51" s="21">
        <f t="shared" si="3"/>
        <v>800000</v>
      </c>
    </row>
    <row r="52" spans="1:8" ht="16.5" customHeight="1" x14ac:dyDescent="0.2">
      <c r="A52" s="33" t="s">
        <v>355</v>
      </c>
      <c r="B52" s="51">
        <v>823100</v>
      </c>
      <c r="C52" s="9" t="s">
        <v>357</v>
      </c>
      <c r="D52" s="43">
        <v>538006.5</v>
      </c>
      <c r="E52" s="19">
        <v>800000</v>
      </c>
      <c r="F52" s="22"/>
      <c r="G52" s="21">
        <f t="shared" si="3"/>
        <v>800000</v>
      </c>
    </row>
    <row r="53" spans="1:8" ht="16.5" customHeight="1" x14ac:dyDescent="0.2">
      <c r="A53" s="4">
        <v>15</v>
      </c>
      <c r="B53" s="5">
        <v>321000</v>
      </c>
      <c r="C53" s="6" t="s">
        <v>164</v>
      </c>
      <c r="D53" s="18">
        <f>SUM(D54)</f>
        <v>35052212.32</v>
      </c>
      <c r="E53" s="18">
        <f>SUM(E54)</f>
        <v>29216133</v>
      </c>
      <c r="F53" s="18">
        <f>F54</f>
        <v>0</v>
      </c>
      <c r="G53" s="21">
        <f>SUM(E53:F53)</f>
        <v>29216133</v>
      </c>
    </row>
    <row r="54" spans="1:8" ht="27" customHeight="1" thickBot="1" x14ac:dyDescent="0.25">
      <c r="A54" s="34" t="s">
        <v>196</v>
      </c>
      <c r="B54" s="75">
        <v>321300</v>
      </c>
      <c r="C54" s="9" t="s">
        <v>289</v>
      </c>
      <c r="D54" s="43">
        <v>35052212.32</v>
      </c>
      <c r="E54" s="76">
        <v>29216133</v>
      </c>
      <c r="F54" s="22"/>
      <c r="G54" s="19"/>
    </row>
    <row r="55" spans="1:8" ht="10.5" customHeight="1" x14ac:dyDescent="0.2">
      <c r="A55" s="115"/>
      <c r="B55" s="116"/>
      <c r="C55" s="116"/>
      <c r="D55" s="116"/>
      <c r="E55" s="116"/>
      <c r="F55" s="116"/>
      <c r="G55" s="116"/>
    </row>
    <row r="56" spans="1:8" ht="21.75" customHeight="1" x14ac:dyDescent="0.2">
      <c r="A56" s="94" t="s">
        <v>293</v>
      </c>
      <c r="B56" s="95"/>
      <c r="C56" s="95"/>
      <c r="D56" s="95"/>
      <c r="E56" s="95"/>
      <c r="F56" s="95"/>
      <c r="G56" s="96"/>
    </row>
    <row r="57" spans="1:8" ht="16.5" customHeight="1" x14ac:dyDescent="0.2">
      <c r="A57" s="97"/>
      <c r="B57" s="98"/>
      <c r="C57" s="98"/>
      <c r="D57" s="98"/>
      <c r="E57" s="98"/>
      <c r="F57" s="98"/>
      <c r="G57" s="99"/>
    </row>
    <row r="58" spans="1:8" ht="15.75" customHeight="1" x14ac:dyDescent="0.2">
      <c r="A58" s="42"/>
      <c r="B58" s="42"/>
      <c r="C58" s="6" t="s">
        <v>168</v>
      </c>
      <c r="D58" s="41"/>
      <c r="E58" s="41">
        <f>SUM(E59+E61+E65+E67+E72+E74+E76+E78+E80+E88+E94+E103+E111+E114+E124+E128+E130+E134+E136+E138+E148+E155+E157+E161+E164+E167+E170+E173+E183+E186+E190+E192+E195+E197+E199+E204+E214+E216+E218+E220+E222+E232)</f>
        <v>335363500</v>
      </c>
      <c r="F58" s="41">
        <f>SUM(F59+F61+F65+F67+F72+F74+F76+F78+F80+F88+F94+F103+F111+F114+F124+F128+F130+F134+F136+F138+F148+F155+F157+F161+F164+F167+F170+F173+F183+F186+F190+F192+F195+F197+F199+F204+F214+F216+F218+F220+F222+F232)</f>
        <v>26300000</v>
      </c>
      <c r="G58" s="18">
        <f>SUM(E58:F58)</f>
        <v>361663500</v>
      </c>
    </row>
    <row r="59" spans="1:8" ht="20.25" customHeight="1" x14ac:dyDescent="0.2">
      <c r="A59" s="25">
        <v>16</v>
      </c>
      <c r="B59" s="26">
        <v>411000</v>
      </c>
      <c r="C59" s="27" t="s">
        <v>130</v>
      </c>
      <c r="D59" s="18">
        <f>SUM(D60)</f>
        <v>131256033.76000001</v>
      </c>
      <c r="E59" s="18">
        <f>SUM(E60)</f>
        <v>201400000</v>
      </c>
      <c r="F59" s="18">
        <f>F60</f>
        <v>0</v>
      </c>
      <c r="G59" s="21">
        <f>SUM(E59:F59)</f>
        <v>201400000</v>
      </c>
    </row>
    <row r="60" spans="1:8" ht="18" customHeight="1" x14ac:dyDescent="0.2">
      <c r="A60" s="33" t="s">
        <v>197</v>
      </c>
      <c r="B60" s="75">
        <v>411100</v>
      </c>
      <c r="C60" s="9" t="s">
        <v>28</v>
      </c>
      <c r="D60" s="19">
        <v>131256033.76000001</v>
      </c>
      <c r="E60" s="76">
        <v>201400000</v>
      </c>
      <c r="F60" s="32"/>
      <c r="G60" s="21">
        <f t="shared" ref="G60:G71" si="4">SUM(E60:F60)</f>
        <v>201400000</v>
      </c>
      <c r="H60" s="67"/>
    </row>
    <row r="61" spans="1:8" ht="17.25" customHeight="1" x14ac:dyDescent="0.2">
      <c r="A61" s="4">
        <v>17</v>
      </c>
      <c r="B61" s="5">
        <v>412000</v>
      </c>
      <c r="C61" s="6" t="s">
        <v>131</v>
      </c>
      <c r="D61" s="18">
        <f>SUM(D62:D64)</f>
        <v>20905401.57</v>
      </c>
      <c r="E61" s="18">
        <f>SUM(E62:E64)</f>
        <v>32791500</v>
      </c>
      <c r="F61" s="18">
        <f>SUM(F62:F64)</f>
        <v>0</v>
      </c>
      <c r="G61" s="21">
        <f t="shared" si="4"/>
        <v>32791500</v>
      </c>
      <c r="H61" s="67"/>
    </row>
    <row r="62" spans="1:8" ht="18.75" customHeight="1" x14ac:dyDescent="0.2">
      <c r="A62" s="33" t="s">
        <v>198</v>
      </c>
      <c r="B62" s="75">
        <v>412100</v>
      </c>
      <c r="C62" s="9" t="s">
        <v>29</v>
      </c>
      <c r="D62" s="19">
        <v>14238973.359999999</v>
      </c>
      <c r="E62" s="76">
        <v>22440000</v>
      </c>
      <c r="F62" s="71"/>
      <c r="G62" s="21">
        <f t="shared" si="4"/>
        <v>22440000</v>
      </c>
      <c r="H62" s="67"/>
    </row>
    <row r="63" spans="1:8" ht="18.75" customHeight="1" x14ac:dyDescent="0.2">
      <c r="A63" s="33" t="s">
        <v>199</v>
      </c>
      <c r="B63" s="8">
        <v>412200</v>
      </c>
      <c r="C63" s="9" t="s">
        <v>30</v>
      </c>
      <c r="D63" s="19">
        <v>6666428.21</v>
      </c>
      <c r="E63" s="76">
        <v>10351500</v>
      </c>
      <c r="F63" s="71"/>
      <c r="G63" s="21">
        <f t="shared" si="4"/>
        <v>10351500</v>
      </c>
      <c r="H63" s="67"/>
    </row>
    <row r="64" spans="1:8" ht="18" customHeight="1" x14ac:dyDescent="0.2">
      <c r="A64" s="33" t="s">
        <v>200</v>
      </c>
      <c r="B64" s="8">
        <v>412300</v>
      </c>
      <c r="C64" s="9" t="s">
        <v>31</v>
      </c>
      <c r="D64" s="19">
        <v>0</v>
      </c>
      <c r="E64" s="19"/>
      <c r="F64" s="71"/>
      <c r="G64" s="21">
        <f t="shared" si="4"/>
        <v>0</v>
      </c>
      <c r="H64" s="67"/>
    </row>
    <row r="65" spans="1:8" ht="15" customHeight="1" x14ac:dyDescent="0.2">
      <c r="A65" s="4">
        <v>18</v>
      </c>
      <c r="B65" s="5">
        <v>413000</v>
      </c>
      <c r="C65" s="6" t="s">
        <v>132</v>
      </c>
      <c r="D65" s="18">
        <f>SUM(D66)</f>
        <v>0</v>
      </c>
      <c r="E65" s="18">
        <f>SUM(E66)</f>
        <v>0</v>
      </c>
      <c r="F65" s="18">
        <f>F66</f>
        <v>0</v>
      </c>
      <c r="G65" s="21">
        <f t="shared" si="4"/>
        <v>0</v>
      </c>
      <c r="H65" s="67"/>
    </row>
    <row r="66" spans="1:8" ht="15.75" customHeight="1" x14ac:dyDescent="0.2">
      <c r="A66" s="33" t="s">
        <v>201</v>
      </c>
      <c r="B66" s="8">
        <v>413100</v>
      </c>
      <c r="C66" s="9" t="s">
        <v>32</v>
      </c>
      <c r="D66" s="19"/>
      <c r="E66" s="19"/>
      <c r="F66" s="22"/>
      <c r="G66" s="21">
        <f t="shared" si="4"/>
        <v>0</v>
      </c>
      <c r="H66" s="67"/>
    </row>
    <row r="67" spans="1:8" ht="18.75" customHeight="1" x14ac:dyDescent="0.2">
      <c r="A67" s="4">
        <v>19</v>
      </c>
      <c r="B67" s="5">
        <v>414000</v>
      </c>
      <c r="C67" s="6" t="s">
        <v>352</v>
      </c>
      <c r="D67" s="18">
        <f>SUM(D68:D71)</f>
        <v>5192309.540000001</v>
      </c>
      <c r="E67" s="18">
        <f>SUM(E68:E71)</f>
        <v>7603000</v>
      </c>
      <c r="F67" s="18">
        <f>SUM(F68:F71)</f>
        <v>0</v>
      </c>
      <c r="G67" s="21">
        <f t="shared" si="4"/>
        <v>7603000</v>
      </c>
      <c r="H67" s="67"/>
    </row>
    <row r="68" spans="1:8" ht="16.5" customHeight="1" x14ac:dyDescent="0.2">
      <c r="A68" s="33" t="s">
        <v>202</v>
      </c>
      <c r="B68" s="8">
        <v>414100</v>
      </c>
      <c r="C68" s="9" t="s">
        <v>33</v>
      </c>
      <c r="D68" s="19">
        <v>2933328.68</v>
      </c>
      <c r="E68" s="19">
        <v>3603000</v>
      </c>
      <c r="F68" s="22"/>
      <c r="G68" s="21">
        <f t="shared" si="4"/>
        <v>3603000</v>
      </c>
      <c r="H68" s="67"/>
    </row>
    <row r="69" spans="1:8" ht="17.25" customHeight="1" x14ac:dyDescent="0.2">
      <c r="A69" s="33" t="s">
        <v>203</v>
      </c>
      <c r="B69" s="8">
        <v>414200</v>
      </c>
      <c r="C69" s="9" t="s">
        <v>34</v>
      </c>
      <c r="D69" s="19">
        <v>0</v>
      </c>
      <c r="E69" s="19"/>
      <c r="F69" s="32"/>
      <c r="G69" s="21">
        <f t="shared" si="4"/>
        <v>0</v>
      </c>
      <c r="H69" s="67"/>
    </row>
    <row r="70" spans="1:8" ht="17.25" customHeight="1" x14ac:dyDescent="0.2">
      <c r="A70" s="33" t="s">
        <v>204</v>
      </c>
      <c r="B70" s="8">
        <v>414300</v>
      </c>
      <c r="C70" s="9" t="s">
        <v>35</v>
      </c>
      <c r="D70" s="19">
        <v>1099108.8</v>
      </c>
      <c r="E70" s="19">
        <v>2500000</v>
      </c>
      <c r="F70" s="32"/>
      <c r="G70" s="21">
        <f t="shared" si="4"/>
        <v>2500000</v>
      </c>
      <c r="H70" s="67"/>
    </row>
    <row r="71" spans="1:8" ht="25.15" customHeight="1" x14ac:dyDescent="0.2">
      <c r="A71" s="33" t="s">
        <v>205</v>
      </c>
      <c r="B71" s="8">
        <v>414400</v>
      </c>
      <c r="C71" s="9" t="s">
        <v>36</v>
      </c>
      <c r="D71" s="72">
        <v>1159872.06</v>
      </c>
      <c r="E71" s="19">
        <v>1500000</v>
      </c>
      <c r="F71" s="22"/>
      <c r="G71" s="21">
        <f t="shared" si="4"/>
        <v>1500000</v>
      </c>
      <c r="H71" s="67"/>
    </row>
    <row r="72" spans="1:8" ht="17.25" customHeight="1" x14ac:dyDescent="0.2">
      <c r="A72" s="4">
        <v>20</v>
      </c>
      <c r="B72" s="5">
        <v>415000</v>
      </c>
      <c r="C72" s="6" t="s">
        <v>133</v>
      </c>
      <c r="D72" s="18">
        <f>SUM(D73)</f>
        <v>1860775.96</v>
      </c>
      <c r="E72" s="18">
        <f>SUM(E73)</f>
        <v>2838000</v>
      </c>
      <c r="F72" s="18">
        <f>F73</f>
        <v>0</v>
      </c>
      <c r="G72" s="21">
        <f>SUM(E72:F72)</f>
        <v>2838000</v>
      </c>
      <c r="H72" s="67"/>
    </row>
    <row r="73" spans="1:8" ht="17.25" customHeight="1" x14ac:dyDescent="0.2">
      <c r="A73" s="33" t="s">
        <v>206</v>
      </c>
      <c r="B73" s="8">
        <v>415100</v>
      </c>
      <c r="C73" s="9" t="s">
        <v>37</v>
      </c>
      <c r="D73" s="19">
        <v>1860775.96</v>
      </c>
      <c r="E73" s="19">
        <v>2838000</v>
      </c>
      <c r="F73" s="32"/>
      <c r="G73" s="21">
        <f>SUM(E73:F73)</f>
        <v>2838000</v>
      </c>
      <c r="H73" s="67"/>
    </row>
    <row r="74" spans="1:8" ht="18.75" customHeight="1" x14ac:dyDescent="0.2">
      <c r="A74" s="4">
        <v>21</v>
      </c>
      <c r="B74" s="5">
        <v>416000</v>
      </c>
      <c r="C74" s="6" t="s">
        <v>134</v>
      </c>
      <c r="D74" s="18">
        <f>SUM(D75)</f>
        <v>39489.51</v>
      </c>
      <c r="E74" s="18">
        <f>SUM(E75)</f>
        <v>500000</v>
      </c>
      <c r="F74" s="18">
        <f>F75</f>
        <v>0</v>
      </c>
      <c r="G74" s="21">
        <f>SUM(E74:F74)</f>
        <v>500000</v>
      </c>
      <c r="H74" s="67"/>
    </row>
    <row r="75" spans="1:8" ht="18" customHeight="1" x14ac:dyDescent="0.2">
      <c r="A75" s="33" t="s">
        <v>207</v>
      </c>
      <c r="B75" s="8">
        <v>416100</v>
      </c>
      <c r="C75" s="9" t="s">
        <v>353</v>
      </c>
      <c r="D75" s="19">
        <v>39489.51</v>
      </c>
      <c r="E75" s="19">
        <v>500000</v>
      </c>
      <c r="F75" s="22"/>
      <c r="G75" s="21">
        <f>SUM(E75:F75)</f>
        <v>500000</v>
      </c>
      <c r="H75" s="67"/>
    </row>
    <row r="76" spans="1:8" ht="18" customHeight="1" x14ac:dyDescent="0.2">
      <c r="A76" s="4">
        <v>22</v>
      </c>
      <c r="B76" s="5">
        <v>417000</v>
      </c>
      <c r="C76" s="6" t="s">
        <v>135</v>
      </c>
      <c r="D76" s="18">
        <f>D77</f>
        <v>0</v>
      </c>
      <c r="E76" s="18">
        <f>SUM(E77)</f>
        <v>0</v>
      </c>
      <c r="F76" s="18">
        <f>F77</f>
        <v>0</v>
      </c>
      <c r="G76" s="21">
        <f>SUM(E76:F76)</f>
        <v>0</v>
      </c>
      <c r="H76" s="67"/>
    </row>
    <row r="77" spans="1:8" ht="16.5" customHeight="1" x14ac:dyDescent="0.2">
      <c r="A77" s="33" t="s">
        <v>208</v>
      </c>
      <c r="B77" s="8">
        <v>417100</v>
      </c>
      <c r="C77" s="9" t="s">
        <v>38</v>
      </c>
      <c r="D77" s="19"/>
      <c r="E77" s="19"/>
      <c r="F77" s="22"/>
      <c r="G77" s="19"/>
      <c r="H77" s="67"/>
    </row>
    <row r="78" spans="1:8" ht="17.25" customHeight="1" x14ac:dyDescent="0.2">
      <c r="A78" s="4">
        <v>23</v>
      </c>
      <c r="B78" s="5">
        <v>418000</v>
      </c>
      <c r="C78" s="6" t="s">
        <v>136</v>
      </c>
      <c r="D78" s="18">
        <f>D79</f>
        <v>0</v>
      </c>
      <c r="E78" s="18">
        <f>SUM(E79)</f>
        <v>0</v>
      </c>
      <c r="F78" s="18">
        <f>F79</f>
        <v>0</v>
      </c>
      <c r="G78" s="21">
        <f>SUM(E78:F78)</f>
        <v>0</v>
      </c>
      <c r="H78" s="67"/>
    </row>
    <row r="79" spans="1:8" ht="16.5" customHeight="1" x14ac:dyDescent="0.2">
      <c r="A79" s="33" t="s">
        <v>209</v>
      </c>
      <c r="B79" s="8">
        <v>418100</v>
      </c>
      <c r="C79" s="9" t="s">
        <v>39</v>
      </c>
      <c r="D79" s="19"/>
      <c r="E79" s="19"/>
      <c r="F79" s="22"/>
      <c r="G79" s="19"/>
      <c r="H79" s="67"/>
    </row>
    <row r="80" spans="1:8" ht="18.75" customHeight="1" x14ac:dyDescent="0.2">
      <c r="A80" s="4">
        <v>24</v>
      </c>
      <c r="B80" s="5">
        <v>421000</v>
      </c>
      <c r="C80" s="6" t="s">
        <v>137</v>
      </c>
      <c r="D80" s="18">
        <f>SUM(D81:D87)</f>
        <v>7416126.9800000004</v>
      </c>
      <c r="E80" s="18">
        <f>SUM(E81:E87)</f>
        <v>14775000</v>
      </c>
      <c r="F80" s="18">
        <f>SUM(F81:F87)</f>
        <v>0</v>
      </c>
      <c r="G80" s="21">
        <f t="shared" ref="G80:G87" si="5">SUM(E80:F80)</f>
        <v>14775000</v>
      </c>
      <c r="H80" s="67"/>
    </row>
    <row r="81" spans="1:8" ht="18" customHeight="1" x14ac:dyDescent="0.2">
      <c r="A81" s="33" t="s">
        <v>210</v>
      </c>
      <c r="B81" s="8">
        <v>421100</v>
      </c>
      <c r="C81" s="9" t="s">
        <v>40</v>
      </c>
      <c r="D81" s="19">
        <v>182483.29</v>
      </c>
      <c r="E81" s="19">
        <v>250000</v>
      </c>
      <c r="F81" s="32"/>
      <c r="G81" s="19">
        <f t="shared" si="5"/>
        <v>250000</v>
      </c>
      <c r="H81" s="67"/>
    </row>
    <row r="82" spans="1:8" ht="16.5" customHeight="1" x14ac:dyDescent="0.2">
      <c r="A82" s="33" t="s">
        <v>211</v>
      </c>
      <c r="B82" s="8">
        <v>421200</v>
      </c>
      <c r="C82" s="9" t="s">
        <v>41</v>
      </c>
      <c r="D82" s="19">
        <v>5032589.8600000003</v>
      </c>
      <c r="E82" s="19">
        <v>10000000</v>
      </c>
      <c r="F82" s="32"/>
      <c r="G82" s="19">
        <f t="shared" si="5"/>
        <v>10000000</v>
      </c>
      <c r="H82" s="67"/>
    </row>
    <row r="83" spans="1:8" ht="16.5" customHeight="1" x14ac:dyDescent="0.2">
      <c r="A83" s="33" t="s">
        <v>212</v>
      </c>
      <c r="B83" s="8">
        <v>421300</v>
      </c>
      <c r="C83" s="9" t="s">
        <v>42</v>
      </c>
      <c r="D83" s="19">
        <v>281433.13</v>
      </c>
      <c r="E83" s="19">
        <v>400000</v>
      </c>
      <c r="F83" s="32"/>
      <c r="G83" s="19">
        <f t="shared" si="5"/>
        <v>400000</v>
      </c>
    </row>
    <row r="84" spans="1:8" ht="18" customHeight="1" x14ac:dyDescent="0.2">
      <c r="A84" s="33" t="s">
        <v>213</v>
      </c>
      <c r="B84" s="8">
        <v>421400</v>
      </c>
      <c r="C84" s="9" t="s">
        <v>370</v>
      </c>
      <c r="D84" s="19">
        <v>1829482.7</v>
      </c>
      <c r="E84" s="19">
        <v>3000000</v>
      </c>
      <c r="F84" s="71"/>
      <c r="G84" s="62">
        <f t="shared" si="5"/>
        <v>3000000</v>
      </c>
    </row>
    <row r="85" spans="1:8" ht="17.25" customHeight="1" x14ac:dyDescent="0.2">
      <c r="A85" s="33" t="s">
        <v>214</v>
      </c>
      <c r="B85" s="8">
        <v>421500</v>
      </c>
      <c r="C85" s="9" t="s">
        <v>43</v>
      </c>
      <c r="D85" s="19">
        <v>31098</v>
      </c>
      <c r="E85" s="19">
        <v>1000000</v>
      </c>
      <c r="F85" s="71"/>
      <c r="G85" s="19">
        <f t="shared" si="5"/>
        <v>1000000</v>
      </c>
    </row>
    <row r="86" spans="1:8" ht="18.75" customHeight="1" x14ac:dyDescent="0.2">
      <c r="A86" s="33" t="s">
        <v>215</v>
      </c>
      <c r="B86" s="8">
        <v>421600</v>
      </c>
      <c r="C86" s="9" t="s">
        <v>44</v>
      </c>
      <c r="D86" s="19">
        <v>59040</v>
      </c>
      <c r="E86" s="19">
        <v>100000</v>
      </c>
      <c r="F86" s="71"/>
      <c r="G86" s="19">
        <f t="shared" si="5"/>
        <v>100000</v>
      </c>
    </row>
    <row r="87" spans="1:8" ht="15.75" customHeight="1" x14ac:dyDescent="0.2">
      <c r="A87" s="33" t="s">
        <v>216</v>
      </c>
      <c r="B87" s="10">
        <v>421900</v>
      </c>
      <c r="C87" s="9" t="s">
        <v>45</v>
      </c>
      <c r="D87" s="19"/>
      <c r="E87" s="19">
        <v>25000</v>
      </c>
      <c r="F87" s="71"/>
      <c r="G87" s="19">
        <f t="shared" si="5"/>
        <v>25000</v>
      </c>
    </row>
    <row r="88" spans="1:8" ht="18.75" customHeight="1" x14ac:dyDescent="0.2">
      <c r="A88" s="35">
        <v>25</v>
      </c>
      <c r="B88" s="5">
        <v>422000</v>
      </c>
      <c r="C88" s="6" t="s">
        <v>138</v>
      </c>
      <c r="D88" s="18">
        <f>SUM(D89:D93)</f>
        <v>428451.73</v>
      </c>
      <c r="E88" s="18">
        <f>SUM(E89:E93)</f>
        <v>2650000</v>
      </c>
      <c r="F88" s="18">
        <f>SUM(F89:F93)</f>
        <v>3200000</v>
      </c>
      <c r="G88" s="21">
        <f t="shared" ref="G88:G95" si="6">SUM(E88:F88)</f>
        <v>5850000</v>
      </c>
    </row>
    <row r="89" spans="1:8" ht="18" customHeight="1" x14ac:dyDescent="0.2">
      <c r="A89" s="33" t="s">
        <v>217</v>
      </c>
      <c r="B89" s="8">
        <v>422100</v>
      </c>
      <c r="C89" s="9" t="s">
        <v>46</v>
      </c>
      <c r="D89" s="19">
        <v>428451.73</v>
      </c>
      <c r="E89" s="19">
        <v>1000000</v>
      </c>
      <c r="F89" s="71">
        <v>1700000</v>
      </c>
      <c r="G89" s="62">
        <f t="shared" si="6"/>
        <v>2700000</v>
      </c>
    </row>
    <row r="90" spans="1:8" ht="18.75" customHeight="1" x14ac:dyDescent="0.2">
      <c r="A90" s="33" t="s">
        <v>218</v>
      </c>
      <c r="B90" s="8">
        <v>422200</v>
      </c>
      <c r="C90" s="9" t="s">
        <v>47</v>
      </c>
      <c r="D90" s="19"/>
      <c r="E90" s="19">
        <v>500000</v>
      </c>
      <c r="F90" s="71">
        <v>1500000</v>
      </c>
      <c r="G90" s="62">
        <f t="shared" si="6"/>
        <v>2000000</v>
      </c>
    </row>
    <row r="91" spans="1:8" ht="18" customHeight="1" x14ac:dyDescent="0.2">
      <c r="A91" s="33" t="s">
        <v>219</v>
      </c>
      <c r="B91" s="8">
        <v>422300</v>
      </c>
      <c r="C91" s="9" t="s">
        <v>48</v>
      </c>
      <c r="D91" s="19">
        <v>0</v>
      </c>
      <c r="E91" s="19">
        <v>50000</v>
      </c>
      <c r="F91" s="65"/>
      <c r="G91" s="62">
        <f t="shared" si="6"/>
        <v>50000</v>
      </c>
    </row>
    <row r="92" spans="1:8" ht="18.75" customHeight="1" x14ac:dyDescent="0.2">
      <c r="A92" s="33" t="s">
        <v>220</v>
      </c>
      <c r="B92" s="75">
        <v>422400</v>
      </c>
      <c r="C92" s="77" t="s">
        <v>363</v>
      </c>
      <c r="D92" s="19"/>
      <c r="E92" s="64">
        <v>1050000</v>
      </c>
      <c r="F92" s="65"/>
      <c r="G92" s="78">
        <f t="shared" si="6"/>
        <v>1050000</v>
      </c>
    </row>
    <row r="93" spans="1:8" ht="18.75" customHeight="1" x14ac:dyDescent="0.2">
      <c r="A93" s="33" t="s">
        <v>221</v>
      </c>
      <c r="B93" s="8">
        <v>422900</v>
      </c>
      <c r="C93" s="9" t="s">
        <v>49</v>
      </c>
      <c r="D93" s="19">
        <v>0</v>
      </c>
      <c r="E93" s="79">
        <v>50000</v>
      </c>
      <c r="F93" s="65"/>
      <c r="G93" s="80">
        <f t="shared" si="6"/>
        <v>50000</v>
      </c>
    </row>
    <row r="94" spans="1:8" ht="18" customHeight="1" x14ac:dyDescent="0.2">
      <c r="A94" s="35">
        <v>26</v>
      </c>
      <c r="B94" s="5">
        <v>423000</v>
      </c>
      <c r="C94" s="6" t="s">
        <v>139</v>
      </c>
      <c r="D94" s="18">
        <f>SUM(D95:D102)</f>
        <v>5654547.5</v>
      </c>
      <c r="E94" s="18">
        <f>SUM(E95:E102)</f>
        <v>17366000</v>
      </c>
      <c r="F94" s="18">
        <f>SUM(F95:F102)</f>
        <v>6000000</v>
      </c>
      <c r="G94" s="21">
        <f t="shared" si="6"/>
        <v>23366000</v>
      </c>
    </row>
    <row r="95" spans="1:8" ht="17.25" customHeight="1" x14ac:dyDescent="0.2">
      <c r="A95" s="33" t="s">
        <v>222</v>
      </c>
      <c r="B95" s="8">
        <v>423100</v>
      </c>
      <c r="C95" s="9" t="s">
        <v>364</v>
      </c>
      <c r="D95" s="19">
        <v>76320</v>
      </c>
      <c r="E95" s="19">
        <v>416000</v>
      </c>
      <c r="F95" s="71">
        <v>1000000</v>
      </c>
      <c r="G95" s="62">
        <f t="shared" si="6"/>
        <v>1416000</v>
      </c>
    </row>
    <row r="96" spans="1:8" ht="18" customHeight="1" x14ac:dyDescent="0.2">
      <c r="A96" s="33" t="s">
        <v>223</v>
      </c>
      <c r="B96" s="8">
        <v>423200</v>
      </c>
      <c r="C96" s="9" t="s">
        <v>50</v>
      </c>
      <c r="D96" s="19">
        <v>775596</v>
      </c>
      <c r="E96" s="79">
        <v>1750000</v>
      </c>
      <c r="F96" s="65"/>
      <c r="G96" s="80">
        <f t="shared" ref="G96:G101" si="7">SUM(E96:F96)</f>
        <v>1750000</v>
      </c>
    </row>
    <row r="97" spans="1:9" ht="30" customHeight="1" x14ac:dyDescent="0.2">
      <c r="A97" s="33" t="s">
        <v>224</v>
      </c>
      <c r="B97" s="8">
        <v>423300</v>
      </c>
      <c r="C97" s="9" t="s">
        <v>386</v>
      </c>
      <c r="D97" s="19">
        <v>834185.3</v>
      </c>
      <c r="E97" s="19">
        <v>3000000</v>
      </c>
      <c r="F97" s="65"/>
      <c r="G97" s="62">
        <f t="shared" si="7"/>
        <v>3000000</v>
      </c>
    </row>
    <row r="98" spans="1:9" ht="24.6" customHeight="1" x14ac:dyDescent="0.2">
      <c r="A98" s="33" t="s">
        <v>225</v>
      </c>
      <c r="B98" s="8">
        <v>423400</v>
      </c>
      <c r="C98" s="9" t="s">
        <v>387</v>
      </c>
      <c r="D98" s="19">
        <v>529806</v>
      </c>
      <c r="E98" s="79">
        <v>4200000</v>
      </c>
      <c r="F98" s="65"/>
      <c r="G98" s="80">
        <f t="shared" si="7"/>
        <v>4200000</v>
      </c>
    </row>
    <row r="99" spans="1:9" ht="35.25" customHeight="1" x14ac:dyDescent="0.2">
      <c r="A99" s="33" t="s">
        <v>226</v>
      </c>
      <c r="B99" s="8">
        <v>423500</v>
      </c>
      <c r="C99" s="9" t="s">
        <v>374</v>
      </c>
      <c r="D99" s="72">
        <v>825079.8</v>
      </c>
      <c r="E99" s="19">
        <v>1500000</v>
      </c>
      <c r="F99" s="71">
        <v>5000000</v>
      </c>
      <c r="G99" s="62">
        <f>SUM(E99:F99)</f>
        <v>6500000</v>
      </c>
    </row>
    <row r="100" spans="1:9" ht="18" customHeight="1" x14ac:dyDescent="0.2">
      <c r="A100" s="33" t="s">
        <v>227</v>
      </c>
      <c r="B100" s="8">
        <v>423600</v>
      </c>
      <c r="C100" s="9" t="s">
        <v>358</v>
      </c>
      <c r="D100" s="19">
        <v>465037</v>
      </c>
      <c r="E100" s="19">
        <v>750000</v>
      </c>
      <c r="F100" s="65"/>
      <c r="G100" s="62">
        <f t="shared" si="7"/>
        <v>750000</v>
      </c>
    </row>
    <row r="101" spans="1:9" ht="18" customHeight="1" x14ac:dyDescent="0.2">
      <c r="A101" s="33" t="s">
        <v>228</v>
      </c>
      <c r="B101" s="8">
        <v>423700</v>
      </c>
      <c r="C101" s="9" t="s">
        <v>373</v>
      </c>
      <c r="D101" s="19">
        <v>556108.57999999996</v>
      </c>
      <c r="E101" s="19">
        <v>1950000</v>
      </c>
      <c r="F101" s="65"/>
      <c r="G101" s="62">
        <f t="shared" si="7"/>
        <v>1950000</v>
      </c>
    </row>
    <row r="102" spans="1:9" ht="28.15" customHeight="1" x14ac:dyDescent="0.2">
      <c r="A102" s="33" t="s">
        <v>229</v>
      </c>
      <c r="B102" s="8">
        <v>423900</v>
      </c>
      <c r="C102" s="9" t="s">
        <v>375</v>
      </c>
      <c r="D102" s="19">
        <v>1592414.82</v>
      </c>
      <c r="E102" s="79">
        <v>3800000</v>
      </c>
      <c r="F102" s="65"/>
      <c r="G102" s="80">
        <f>SUM(E102:F102)</f>
        <v>3800000</v>
      </c>
    </row>
    <row r="103" spans="1:9" ht="17.25" customHeight="1" x14ac:dyDescent="0.2">
      <c r="A103" s="35">
        <v>27</v>
      </c>
      <c r="B103" s="5">
        <v>424000</v>
      </c>
      <c r="C103" s="6" t="s">
        <v>140</v>
      </c>
      <c r="D103" s="18">
        <f>SUM(D104:D110)</f>
        <v>9219064.2800000012</v>
      </c>
      <c r="E103" s="18">
        <f>SUM(E104:E110)</f>
        <v>18336000</v>
      </c>
      <c r="F103" s="18">
        <f>SUM(F104:F110)</f>
        <v>0</v>
      </c>
      <c r="G103" s="21">
        <f>SUM(E103:F103)</f>
        <v>18336000</v>
      </c>
    </row>
    <row r="104" spans="1:9" ht="16.5" customHeight="1" x14ac:dyDescent="0.2">
      <c r="A104" s="33" t="s">
        <v>230</v>
      </c>
      <c r="B104" s="8">
        <v>424100</v>
      </c>
      <c r="C104" s="9" t="s">
        <v>51</v>
      </c>
      <c r="D104" s="64"/>
      <c r="E104" s="64"/>
      <c r="F104" s="66"/>
      <c r="G104" s="19"/>
    </row>
    <row r="105" spans="1:9" ht="40.9" customHeight="1" x14ac:dyDescent="0.2">
      <c r="A105" s="33" t="s">
        <v>231</v>
      </c>
      <c r="B105" s="75">
        <v>424200</v>
      </c>
      <c r="C105" s="9" t="s">
        <v>385</v>
      </c>
      <c r="D105" s="19">
        <v>1764519.62</v>
      </c>
      <c r="E105" s="64">
        <v>5186000</v>
      </c>
      <c r="F105" s="71"/>
      <c r="G105" s="78">
        <f>SUM(E105:F105)</f>
        <v>5186000</v>
      </c>
      <c r="I105" s="82"/>
    </row>
    <row r="106" spans="1:9" ht="18.75" customHeight="1" x14ac:dyDescent="0.2">
      <c r="A106" s="33" t="s">
        <v>232</v>
      </c>
      <c r="B106" s="8">
        <v>424300</v>
      </c>
      <c r="C106" s="9" t="s">
        <v>52</v>
      </c>
      <c r="D106" s="64"/>
      <c r="E106" s="64"/>
      <c r="F106" s="66"/>
      <c r="G106" s="19"/>
    </row>
    <row r="107" spans="1:9" ht="17.25" customHeight="1" x14ac:dyDescent="0.2">
      <c r="A107" s="33" t="s">
        <v>233</v>
      </c>
      <c r="B107" s="8">
        <v>424400</v>
      </c>
      <c r="C107" s="9" t="s">
        <v>53</v>
      </c>
      <c r="D107" s="64"/>
      <c r="E107" s="64"/>
      <c r="F107" s="66"/>
      <c r="G107" s="19"/>
    </row>
    <row r="108" spans="1:9" ht="18" customHeight="1" x14ac:dyDescent="0.2">
      <c r="A108" s="33" t="s">
        <v>234</v>
      </c>
      <c r="B108" s="8">
        <v>424500</v>
      </c>
      <c r="C108" s="9" t="s">
        <v>54</v>
      </c>
      <c r="D108" s="64"/>
      <c r="E108" s="64"/>
      <c r="F108" s="66"/>
      <c r="G108" s="19"/>
    </row>
    <row r="109" spans="1:9" ht="17.25" customHeight="1" x14ac:dyDescent="0.2">
      <c r="A109" s="33" t="s">
        <v>235</v>
      </c>
      <c r="B109" s="8">
        <v>424600</v>
      </c>
      <c r="C109" s="9" t="s">
        <v>369</v>
      </c>
      <c r="D109" s="19">
        <v>6109584.6600000001</v>
      </c>
      <c r="E109" s="19">
        <v>11000000</v>
      </c>
      <c r="F109" s="71"/>
      <c r="G109" s="62">
        <f t="shared" ref="G109:G115" si="8">SUM(E109:F109)</f>
        <v>11000000</v>
      </c>
    </row>
    <row r="110" spans="1:9" ht="24.4" customHeight="1" x14ac:dyDescent="0.2">
      <c r="A110" s="33" t="s">
        <v>236</v>
      </c>
      <c r="B110" s="8">
        <v>424900</v>
      </c>
      <c r="C110" s="9" t="s">
        <v>376</v>
      </c>
      <c r="D110" s="19">
        <v>1344960</v>
      </c>
      <c r="E110" s="19">
        <v>2150000</v>
      </c>
      <c r="F110" s="65"/>
      <c r="G110" s="62">
        <f t="shared" si="8"/>
        <v>2150000</v>
      </c>
    </row>
    <row r="111" spans="1:9" ht="18" customHeight="1" x14ac:dyDescent="0.2">
      <c r="A111" s="35">
        <v>28</v>
      </c>
      <c r="B111" s="5">
        <v>425000</v>
      </c>
      <c r="C111" s="6" t="s">
        <v>141</v>
      </c>
      <c r="D111" s="18">
        <f>SUM(D112:D113)</f>
        <v>239486</v>
      </c>
      <c r="E111" s="18">
        <f>SUM(E112:E113)</f>
        <v>2700000</v>
      </c>
      <c r="F111" s="18">
        <f>SUM(F112:F113)</f>
        <v>0</v>
      </c>
      <c r="G111" s="21">
        <f t="shared" si="8"/>
        <v>2700000</v>
      </c>
    </row>
    <row r="112" spans="1:9" ht="18.75" customHeight="1" x14ac:dyDescent="0.2">
      <c r="A112" s="33" t="s">
        <v>237</v>
      </c>
      <c r="B112" s="75">
        <v>425100</v>
      </c>
      <c r="C112" s="9" t="s">
        <v>55</v>
      </c>
      <c r="D112" s="19">
        <v>68800</v>
      </c>
      <c r="E112" s="76">
        <v>900000</v>
      </c>
      <c r="F112" s="32"/>
      <c r="G112" s="62">
        <f t="shared" si="8"/>
        <v>900000</v>
      </c>
    </row>
    <row r="113" spans="1:7" ht="17.25" customHeight="1" x14ac:dyDescent="0.2">
      <c r="A113" s="33" t="s">
        <v>238</v>
      </c>
      <c r="B113" s="8">
        <v>425200</v>
      </c>
      <c r="C113" s="9" t="s">
        <v>56</v>
      </c>
      <c r="D113" s="19">
        <v>170686</v>
      </c>
      <c r="E113" s="19">
        <v>1800000</v>
      </c>
      <c r="F113" s="32"/>
      <c r="G113" s="62">
        <f t="shared" si="8"/>
        <v>1800000</v>
      </c>
    </row>
    <row r="114" spans="1:7" ht="18.75" customHeight="1" x14ac:dyDescent="0.2">
      <c r="A114" s="35">
        <v>29</v>
      </c>
      <c r="B114" s="5">
        <v>426000</v>
      </c>
      <c r="C114" s="6" t="s">
        <v>142</v>
      </c>
      <c r="D114" s="18">
        <f>SUM(D115:D123)</f>
        <v>780779.9800000001</v>
      </c>
      <c r="E114" s="18">
        <f>SUM(E115:E123)</f>
        <v>6100000</v>
      </c>
      <c r="F114" s="18">
        <f>SUM(F115:F123)</f>
        <v>900000</v>
      </c>
      <c r="G114" s="21">
        <f>SUM(E114:F114)</f>
        <v>7000000</v>
      </c>
    </row>
    <row r="115" spans="1:7" ht="27.75" customHeight="1" x14ac:dyDescent="0.2">
      <c r="A115" s="33" t="s">
        <v>239</v>
      </c>
      <c r="B115" s="8">
        <v>426100</v>
      </c>
      <c r="C115" s="9" t="s">
        <v>365</v>
      </c>
      <c r="D115" s="19">
        <v>254137.60000000001</v>
      </c>
      <c r="E115" s="19">
        <v>2400000</v>
      </c>
      <c r="F115" s="32">
        <v>400000</v>
      </c>
      <c r="G115" s="62">
        <f t="shared" si="8"/>
        <v>2800000</v>
      </c>
    </row>
    <row r="116" spans="1:7" ht="16.5" customHeight="1" x14ac:dyDescent="0.2">
      <c r="A116" s="33" t="s">
        <v>240</v>
      </c>
      <c r="B116" s="8">
        <v>426200</v>
      </c>
      <c r="C116" s="9" t="s">
        <v>57</v>
      </c>
      <c r="D116" s="64"/>
      <c r="E116" s="64"/>
      <c r="F116" s="22"/>
      <c r="G116" s="19"/>
    </row>
    <row r="117" spans="1:7" ht="16.5" customHeight="1" x14ac:dyDescent="0.2">
      <c r="A117" s="33"/>
      <c r="B117" s="8">
        <v>426300</v>
      </c>
      <c r="C117" s="9" t="s">
        <v>372</v>
      </c>
      <c r="D117" s="19">
        <v>37784</v>
      </c>
      <c r="E117" s="19">
        <v>150000</v>
      </c>
      <c r="F117" s="22"/>
      <c r="G117" s="74">
        <f>SUM(E117,F117)</f>
        <v>150000</v>
      </c>
    </row>
    <row r="118" spans="1:7" ht="16.5" customHeight="1" x14ac:dyDescent="0.2">
      <c r="A118" s="33" t="s">
        <v>241</v>
      </c>
      <c r="B118" s="8">
        <v>426400</v>
      </c>
      <c r="C118" s="9" t="s">
        <v>366</v>
      </c>
      <c r="D118" s="19">
        <v>125811.58</v>
      </c>
      <c r="E118" s="19">
        <v>500000</v>
      </c>
      <c r="F118" s="32"/>
      <c r="G118" s="62">
        <f>SUM(E118:F118)</f>
        <v>500000</v>
      </c>
    </row>
    <row r="119" spans="1:7" ht="18.75" customHeight="1" x14ac:dyDescent="0.2">
      <c r="A119" s="33" t="s">
        <v>242</v>
      </c>
      <c r="B119" s="8">
        <v>426500</v>
      </c>
      <c r="C119" s="9" t="s">
        <v>58</v>
      </c>
      <c r="D119" s="19">
        <v>0</v>
      </c>
      <c r="E119" s="19">
        <v>600000</v>
      </c>
      <c r="F119" s="22"/>
      <c r="G119" s="62">
        <f>SUM(E119:F119)</f>
        <v>600000</v>
      </c>
    </row>
    <row r="120" spans="1:7" ht="18.75" customHeight="1" x14ac:dyDescent="0.2">
      <c r="A120" s="33" t="s">
        <v>243</v>
      </c>
      <c r="B120" s="8">
        <v>426600</v>
      </c>
      <c r="C120" s="9" t="s">
        <v>59</v>
      </c>
      <c r="D120" s="19">
        <v>69993.600000000006</v>
      </c>
      <c r="E120" s="19">
        <v>920000</v>
      </c>
      <c r="F120" s="32">
        <v>500000</v>
      </c>
      <c r="G120" s="62">
        <f t="shared" ref="G120:G123" si="9">SUM(E120:F120)</f>
        <v>1420000</v>
      </c>
    </row>
    <row r="121" spans="1:7" ht="17.25" customHeight="1" x14ac:dyDescent="0.2">
      <c r="A121" s="33" t="s">
        <v>244</v>
      </c>
      <c r="B121" s="8">
        <v>426700</v>
      </c>
      <c r="C121" s="9" t="s">
        <v>367</v>
      </c>
      <c r="D121" s="19">
        <v>60595.8</v>
      </c>
      <c r="E121" s="19">
        <v>680000</v>
      </c>
      <c r="F121" s="32"/>
      <c r="G121" s="19">
        <f>SUM(E121:F121)</f>
        <v>680000</v>
      </c>
    </row>
    <row r="122" spans="1:7" ht="16.5" customHeight="1" x14ac:dyDescent="0.2">
      <c r="A122" s="33" t="s">
        <v>245</v>
      </c>
      <c r="B122" s="8">
        <v>426800</v>
      </c>
      <c r="C122" s="9" t="s">
        <v>60</v>
      </c>
      <c r="D122" s="19">
        <v>232457.4</v>
      </c>
      <c r="E122" s="19">
        <v>700000</v>
      </c>
      <c r="F122" s="32"/>
      <c r="G122" s="62">
        <f t="shared" si="9"/>
        <v>700000</v>
      </c>
    </row>
    <row r="123" spans="1:7" ht="17.25" customHeight="1" x14ac:dyDescent="0.2">
      <c r="A123" s="33" t="s">
        <v>246</v>
      </c>
      <c r="B123" s="8">
        <v>426900</v>
      </c>
      <c r="C123" s="9" t="s">
        <v>368</v>
      </c>
      <c r="D123" s="19">
        <v>0</v>
      </c>
      <c r="E123" s="19">
        <v>150000</v>
      </c>
      <c r="F123" s="32"/>
      <c r="G123" s="62">
        <f t="shared" si="9"/>
        <v>150000</v>
      </c>
    </row>
    <row r="124" spans="1:7" ht="16.5" customHeight="1" x14ac:dyDescent="0.2">
      <c r="A124" s="35">
        <v>30</v>
      </c>
      <c r="B124" s="5">
        <v>431000</v>
      </c>
      <c r="C124" s="6" t="s">
        <v>143</v>
      </c>
      <c r="D124" s="18">
        <f>SUM(D125:D127)</f>
        <v>0</v>
      </c>
      <c r="E124" s="18">
        <f>SUM(E125:E127)</f>
        <v>0</v>
      </c>
      <c r="F124" s="18">
        <f>SUM(F125:F127)</f>
        <v>0</v>
      </c>
      <c r="G124" s="21">
        <f>SUM(E124:F124)</f>
        <v>0</v>
      </c>
    </row>
    <row r="125" spans="1:7" ht="18" customHeight="1" x14ac:dyDescent="0.2">
      <c r="A125" s="33" t="s">
        <v>247</v>
      </c>
      <c r="B125" s="8">
        <v>431100</v>
      </c>
      <c r="C125" s="9" t="s">
        <v>61</v>
      </c>
      <c r="D125" s="19"/>
      <c r="E125" s="19"/>
      <c r="F125" s="22"/>
      <c r="G125" s="19"/>
    </row>
    <row r="126" spans="1:7" ht="17.25" customHeight="1" x14ac:dyDescent="0.2">
      <c r="A126" s="33" t="s">
        <v>248</v>
      </c>
      <c r="B126" s="8">
        <v>431200</v>
      </c>
      <c r="C126" s="9" t="s">
        <v>62</v>
      </c>
      <c r="D126" s="19"/>
      <c r="E126" s="19"/>
      <c r="F126" s="22"/>
      <c r="G126" s="19"/>
    </row>
    <row r="127" spans="1:7" ht="16.5" customHeight="1" x14ac:dyDescent="0.2">
      <c r="A127" s="33" t="s">
        <v>249</v>
      </c>
      <c r="B127" s="8">
        <v>431300</v>
      </c>
      <c r="C127" s="9" t="s">
        <v>63</v>
      </c>
      <c r="D127" s="19"/>
      <c r="E127" s="19"/>
      <c r="F127" s="22"/>
      <c r="G127" s="19"/>
    </row>
    <row r="128" spans="1:7" ht="17.25" customHeight="1" x14ac:dyDescent="0.2">
      <c r="A128" s="35">
        <v>31</v>
      </c>
      <c r="B128" s="5">
        <v>433000</v>
      </c>
      <c r="C128" s="6" t="s">
        <v>144</v>
      </c>
      <c r="D128" s="18">
        <f>SUM(D129)</f>
        <v>0</v>
      </c>
      <c r="E128" s="18">
        <f>SUM(E129)</f>
        <v>0</v>
      </c>
      <c r="F128" s="18">
        <f>SUM(F129)</f>
        <v>0</v>
      </c>
      <c r="G128" s="21">
        <f>SUM(E128:F128)</f>
        <v>0</v>
      </c>
    </row>
    <row r="129" spans="1:7" ht="18" customHeight="1" x14ac:dyDescent="0.2">
      <c r="A129" s="33" t="s">
        <v>250</v>
      </c>
      <c r="B129" s="8">
        <v>433100</v>
      </c>
      <c r="C129" s="9" t="s">
        <v>64</v>
      </c>
      <c r="D129" s="19"/>
      <c r="E129" s="19"/>
      <c r="F129" s="22"/>
      <c r="G129" s="19"/>
    </row>
    <row r="130" spans="1:7" ht="18" customHeight="1" x14ac:dyDescent="0.2">
      <c r="A130" s="49">
        <v>32</v>
      </c>
      <c r="B130" s="45">
        <v>434000</v>
      </c>
      <c r="C130" s="46" t="s">
        <v>297</v>
      </c>
      <c r="D130" s="18">
        <f>SUM(D131:D133)</f>
        <v>0</v>
      </c>
      <c r="E130" s="18">
        <f>SUM(E131:E133)</f>
        <v>0</v>
      </c>
      <c r="F130" s="18">
        <f>SUM(F131:F133)</f>
        <v>0</v>
      </c>
      <c r="G130" s="21">
        <f>SUM(E130:F130)</f>
        <v>0</v>
      </c>
    </row>
    <row r="131" spans="1:7" ht="18" customHeight="1" x14ac:dyDescent="0.2">
      <c r="A131" s="33" t="s">
        <v>251</v>
      </c>
      <c r="B131" s="47">
        <v>434100</v>
      </c>
      <c r="C131" s="48" t="s">
        <v>294</v>
      </c>
      <c r="D131" s="19"/>
      <c r="E131" s="19"/>
      <c r="F131" s="22"/>
      <c r="G131" s="19"/>
    </row>
    <row r="132" spans="1:7" ht="18" customHeight="1" x14ac:dyDescent="0.2">
      <c r="A132" s="33" t="s">
        <v>298</v>
      </c>
      <c r="B132" s="47">
        <v>434200</v>
      </c>
      <c r="C132" s="48" t="s">
        <v>295</v>
      </c>
      <c r="D132" s="19"/>
      <c r="E132" s="19"/>
      <c r="F132" s="22"/>
      <c r="G132" s="19"/>
    </row>
    <row r="133" spans="1:7" ht="18" customHeight="1" x14ac:dyDescent="0.2">
      <c r="A133" s="33" t="s">
        <v>299</v>
      </c>
      <c r="B133" s="47">
        <v>434300</v>
      </c>
      <c r="C133" s="48" t="s">
        <v>296</v>
      </c>
      <c r="D133" s="19"/>
      <c r="E133" s="19"/>
      <c r="F133" s="22"/>
      <c r="G133" s="19"/>
    </row>
    <row r="134" spans="1:7" ht="18" customHeight="1" x14ac:dyDescent="0.2">
      <c r="A134" s="35">
        <v>33</v>
      </c>
      <c r="B134" s="5">
        <v>433000</v>
      </c>
      <c r="C134" s="6" t="s">
        <v>145</v>
      </c>
      <c r="D134" s="18">
        <f>SUM(D135)</f>
        <v>0</v>
      </c>
      <c r="E134" s="18">
        <f>SUM(E135)</f>
        <v>0</v>
      </c>
      <c r="F134" s="18">
        <f>SUM(F135)</f>
        <v>0</v>
      </c>
      <c r="G134" s="21">
        <f>SUM(E134:F134)</f>
        <v>0</v>
      </c>
    </row>
    <row r="135" spans="1:7" ht="17.25" customHeight="1" x14ac:dyDescent="0.2">
      <c r="A135" s="33" t="s">
        <v>252</v>
      </c>
      <c r="B135" s="8">
        <v>433100</v>
      </c>
      <c r="C135" s="9" t="s">
        <v>65</v>
      </c>
      <c r="D135" s="19"/>
      <c r="E135" s="19"/>
      <c r="F135" s="22"/>
      <c r="G135" s="19"/>
    </row>
    <row r="136" spans="1:7" ht="17.25" customHeight="1" x14ac:dyDescent="0.2">
      <c r="A136" s="49">
        <v>34</v>
      </c>
      <c r="B136" s="45">
        <v>435000</v>
      </c>
      <c r="C136" s="46" t="s">
        <v>300</v>
      </c>
      <c r="D136" s="18">
        <f>SUM(D137)</f>
        <v>0</v>
      </c>
      <c r="E136" s="18">
        <f>SUM(E137)</f>
        <v>0</v>
      </c>
      <c r="F136" s="18">
        <f>SUM(F137)</f>
        <v>0</v>
      </c>
      <c r="G136" s="21">
        <f>SUM(E136:F136)</f>
        <v>0</v>
      </c>
    </row>
    <row r="137" spans="1:7" ht="17.25" customHeight="1" x14ac:dyDescent="0.2">
      <c r="A137" s="33" t="s">
        <v>253</v>
      </c>
      <c r="B137" s="47">
        <v>435100</v>
      </c>
      <c r="C137" s="48" t="s">
        <v>65</v>
      </c>
      <c r="D137" s="19"/>
      <c r="E137" s="19"/>
      <c r="F137" s="22"/>
      <c r="G137" s="19"/>
    </row>
    <row r="138" spans="1:7" ht="17.25" customHeight="1" x14ac:dyDescent="0.2">
      <c r="A138" s="49">
        <v>35</v>
      </c>
      <c r="B138" s="45">
        <v>441000</v>
      </c>
      <c r="C138" s="46" t="s">
        <v>301</v>
      </c>
      <c r="D138" s="18">
        <f>SUM(D139:D147)</f>
        <v>0</v>
      </c>
      <c r="E138" s="18">
        <f>SUM(E139:E147)</f>
        <v>0</v>
      </c>
      <c r="F138" s="18">
        <f>SUM(F139:F147)</f>
        <v>0</v>
      </c>
      <c r="G138" s="21">
        <f>SUM(E138:F138)</f>
        <v>0</v>
      </c>
    </row>
    <row r="139" spans="1:7" ht="17.25" customHeight="1" x14ac:dyDescent="0.2">
      <c r="A139" s="33" t="s">
        <v>254</v>
      </c>
      <c r="B139" s="47">
        <v>441100</v>
      </c>
      <c r="C139" s="48" t="s">
        <v>302</v>
      </c>
      <c r="D139" s="19"/>
      <c r="E139" s="19"/>
      <c r="F139" s="22"/>
      <c r="G139" s="19"/>
    </row>
    <row r="140" spans="1:7" ht="17.25" customHeight="1" x14ac:dyDescent="0.2">
      <c r="A140" s="33" t="s">
        <v>255</v>
      </c>
      <c r="B140" s="47">
        <v>441200</v>
      </c>
      <c r="C140" s="48" t="s">
        <v>303</v>
      </c>
      <c r="D140" s="19"/>
      <c r="E140" s="19"/>
      <c r="F140" s="22"/>
      <c r="G140" s="19"/>
    </row>
    <row r="141" spans="1:7" ht="17.25" customHeight="1" x14ac:dyDescent="0.2">
      <c r="A141" s="33">
        <v>35.299999999999997</v>
      </c>
      <c r="B141" s="47">
        <v>441300</v>
      </c>
      <c r="C141" s="48" t="s">
        <v>304</v>
      </c>
      <c r="D141" s="19"/>
      <c r="E141" s="19"/>
      <c r="F141" s="22"/>
      <c r="G141" s="19"/>
    </row>
    <row r="142" spans="1:7" ht="17.25" customHeight="1" x14ac:dyDescent="0.2">
      <c r="A142" s="33">
        <v>35.4</v>
      </c>
      <c r="B142" s="47">
        <v>441400</v>
      </c>
      <c r="C142" s="48" t="s">
        <v>305</v>
      </c>
      <c r="D142" s="19"/>
      <c r="E142" s="19"/>
      <c r="F142" s="22"/>
      <c r="G142" s="19"/>
    </row>
    <row r="143" spans="1:7" ht="17.25" customHeight="1" x14ac:dyDescent="0.2">
      <c r="A143" s="33">
        <v>35.5</v>
      </c>
      <c r="B143" s="47">
        <v>441500</v>
      </c>
      <c r="C143" s="48" t="s">
        <v>306</v>
      </c>
      <c r="D143" s="19"/>
      <c r="E143" s="19"/>
      <c r="F143" s="22"/>
      <c r="G143" s="19"/>
    </row>
    <row r="144" spans="1:7" ht="17.25" customHeight="1" x14ac:dyDescent="0.2">
      <c r="A144" s="33">
        <v>35.6</v>
      </c>
      <c r="B144" s="47">
        <v>441600</v>
      </c>
      <c r="C144" s="48" t="s">
        <v>307</v>
      </c>
      <c r="D144" s="19"/>
      <c r="E144" s="19"/>
      <c r="F144" s="22"/>
      <c r="G144" s="19"/>
    </row>
    <row r="145" spans="1:7" ht="17.25" customHeight="1" x14ac:dyDescent="0.2">
      <c r="A145" s="33">
        <v>35.700000000000003</v>
      </c>
      <c r="B145" s="47">
        <v>441700</v>
      </c>
      <c r="C145" s="48" t="s">
        <v>308</v>
      </c>
      <c r="D145" s="19"/>
      <c r="E145" s="19"/>
      <c r="F145" s="22"/>
      <c r="G145" s="19"/>
    </row>
    <row r="146" spans="1:7" ht="17.25" customHeight="1" x14ac:dyDescent="0.2">
      <c r="A146" s="33">
        <v>35.799999999999997</v>
      </c>
      <c r="B146" s="47">
        <v>441800</v>
      </c>
      <c r="C146" s="48" t="s">
        <v>309</v>
      </c>
      <c r="D146" s="19"/>
      <c r="E146" s="19"/>
      <c r="F146" s="22"/>
      <c r="G146" s="19"/>
    </row>
    <row r="147" spans="1:7" ht="17.25" customHeight="1" x14ac:dyDescent="0.2">
      <c r="A147" s="33">
        <v>35.9</v>
      </c>
      <c r="B147" s="47">
        <v>441900</v>
      </c>
      <c r="C147" s="48" t="s">
        <v>14</v>
      </c>
      <c r="D147" s="19"/>
      <c r="E147" s="19"/>
      <c r="F147" s="22"/>
      <c r="G147" s="19"/>
    </row>
    <row r="148" spans="1:7" ht="17.25" customHeight="1" x14ac:dyDescent="0.2">
      <c r="A148" s="49">
        <v>36</v>
      </c>
      <c r="B148" s="45">
        <v>442000</v>
      </c>
      <c r="C148" s="46" t="s">
        <v>310</v>
      </c>
      <c r="D148" s="18">
        <f>SUM(D149:D154)</f>
        <v>0</v>
      </c>
      <c r="E148" s="18">
        <f>SUM(E149:E154)</f>
        <v>0</v>
      </c>
      <c r="F148" s="18">
        <f>SUM(F149:F154)</f>
        <v>0</v>
      </c>
      <c r="G148" s="21">
        <f>SUM(E148:F148)</f>
        <v>0</v>
      </c>
    </row>
    <row r="149" spans="1:7" ht="17.25" customHeight="1" x14ac:dyDescent="0.2">
      <c r="A149" s="33" t="s">
        <v>256</v>
      </c>
      <c r="B149" s="47">
        <v>442100</v>
      </c>
      <c r="C149" s="48" t="s">
        <v>311</v>
      </c>
      <c r="D149" s="19"/>
      <c r="E149" s="19"/>
      <c r="F149" s="22"/>
      <c r="G149" s="19"/>
    </row>
    <row r="150" spans="1:7" ht="17.25" customHeight="1" x14ac:dyDescent="0.2">
      <c r="A150" s="33" t="s">
        <v>257</v>
      </c>
      <c r="B150" s="47">
        <v>442200</v>
      </c>
      <c r="C150" s="48" t="s">
        <v>312</v>
      </c>
      <c r="D150" s="19"/>
      <c r="E150" s="19"/>
      <c r="F150" s="22"/>
      <c r="G150" s="19"/>
    </row>
    <row r="151" spans="1:7" ht="17.25" customHeight="1" x14ac:dyDescent="0.2">
      <c r="A151" s="33" t="s">
        <v>319</v>
      </c>
      <c r="B151" s="47">
        <v>442300</v>
      </c>
      <c r="C151" s="48" t="s">
        <v>313</v>
      </c>
      <c r="D151" s="19"/>
      <c r="E151" s="19"/>
      <c r="F151" s="22"/>
      <c r="G151" s="19"/>
    </row>
    <row r="152" spans="1:7" ht="17.25" customHeight="1" x14ac:dyDescent="0.2">
      <c r="A152" s="33" t="s">
        <v>320</v>
      </c>
      <c r="B152" s="47">
        <v>442400</v>
      </c>
      <c r="C152" s="48" t="s">
        <v>314</v>
      </c>
      <c r="D152" s="19"/>
      <c r="E152" s="19"/>
      <c r="F152" s="22"/>
      <c r="G152" s="19"/>
    </row>
    <row r="153" spans="1:7" ht="17.25" customHeight="1" x14ac:dyDescent="0.2">
      <c r="A153" s="33" t="s">
        <v>321</v>
      </c>
      <c r="B153" s="47">
        <v>442500</v>
      </c>
      <c r="C153" s="48" t="s">
        <v>315</v>
      </c>
      <c r="D153" s="19"/>
      <c r="E153" s="19"/>
      <c r="F153" s="22"/>
      <c r="G153" s="19"/>
    </row>
    <row r="154" spans="1:7" ht="17.25" customHeight="1" x14ac:dyDescent="0.2">
      <c r="A154" s="33" t="s">
        <v>322</v>
      </c>
      <c r="B154" s="47">
        <v>442600</v>
      </c>
      <c r="C154" s="48" t="s">
        <v>316</v>
      </c>
      <c r="D154" s="19"/>
      <c r="E154" s="19"/>
      <c r="F154" s="22"/>
      <c r="G154" s="19"/>
    </row>
    <row r="155" spans="1:7" ht="17.25" customHeight="1" x14ac:dyDescent="0.2">
      <c r="A155" s="49">
        <v>37</v>
      </c>
      <c r="B155" s="45">
        <v>443000</v>
      </c>
      <c r="C155" s="46" t="s">
        <v>317</v>
      </c>
      <c r="D155" s="18">
        <f>SUM(D156)</f>
        <v>0</v>
      </c>
      <c r="E155" s="18">
        <f>SUM(E156)</f>
        <v>0</v>
      </c>
      <c r="F155" s="18">
        <f>SUM(F156)</f>
        <v>0</v>
      </c>
      <c r="G155" s="21">
        <f>SUM(E155:F155)</f>
        <v>0</v>
      </c>
    </row>
    <row r="156" spans="1:7" ht="17.25" customHeight="1" x14ac:dyDescent="0.2">
      <c r="A156" s="33" t="s">
        <v>258</v>
      </c>
      <c r="B156" s="47">
        <v>443100</v>
      </c>
      <c r="C156" s="48" t="s">
        <v>318</v>
      </c>
      <c r="D156" s="19"/>
      <c r="E156" s="19"/>
      <c r="F156" s="22"/>
      <c r="G156" s="19"/>
    </row>
    <row r="157" spans="1:7" ht="18" customHeight="1" x14ac:dyDescent="0.2">
      <c r="A157" s="35">
        <v>38</v>
      </c>
      <c r="B157" s="5">
        <v>444000</v>
      </c>
      <c r="C157" s="6" t="s">
        <v>146</v>
      </c>
      <c r="D157" s="18">
        <f>SUM(D158:D160)</f>
        <v>43.2</v>
      </c>
      <c r="E157" s="18">
        <f>SUM(E158:E160)</f>
        <v>10000</v>
      </c>
      <c r="F157" s="18">
        <f>SUM(F158:F160)</f>
        <v>0</v>
      </c>
      <c r="G157" s="21">
        <f>SUM(E157:F157)</f>
        <v>10000</v>
      </c>
    </row>
    <row r="158" spans="1:7" ht="16.5" customHeight="1" x14ac:dyDescent="0.2">
      <c r="A158" s="63" t="s">
        <v>259</v>
      </c>
      <c r="B158" s="8">
        <v>444100</v>
      </c>
      <c r="C158" s="9" t="s">
        <v>66</v>
      </c>
      <c r="D158" s="19">
        <v>0</v>
      </c>
      <c r="E158" s="19"/>
      <c r="F158" s="22"/>
      <c r="G158" s="19"/>
    </row>
    <row r="159" spans="1:7" ht="18.75" customHeight="1" x14ac:dyDescent="0.2">
      <c r="A159" s="33" t="s">
        <v>260</v>
      </c>
      <c r="B159" s="8">
        <v>444200</v>
      </c>
      <c r="C159" s="9" t="s">
        <v>67</v>
      </c>
      <c r="D159" s="19">
        <v>43.2</v>
      </c>
      <c r="E159" s="19">
        <v>10000</v>
      </c>
      <c r="F159" s="22"/>
      <c r="G159" s="62">
        <f>SUM(E159:F159)</f>
        <v>10000</v>
      </c>
    </row>
    <row r="160" spans="1:7" ht="16.5" customHeight="1" x14ac:dyDescent="0.2">
      <c r="A160" s="33" t="s">
        <v>261</v>
      </c>
      <c r="B160" s="8">
        <v>444300</v>
      </c>
      <c r="C160" s="9" t="s">
        <v>68</v>
      </c>
      <c r="D160" s="19">
        <v>0</v>
      </c>
      <c r="E160" s="19"/>
      <c r="F160" s="22"/>
      <c r="G160" s="62">
        <f>SUM(E160:F160)</f>
        <v>0</v>
      </c>
    </row>
    <row r="161" spans="1:7" ht="18.75" customHeight="1" x14ac:dyDescent="0.2">
      <c r="A161" s="35">
        <v>39</v>
      </c>
      <c r="B161" s="5">
        <v>461000</v>
      </c>
      <c r="C161" s="6" t="s">
        <v>147</v>
      </c>
      <c r="D161" s="18">
        <f>SUM(D162:D163)</f>
        <v>0</v>
      </c>
      <c r="E161" s="18">
        <f>SUM(E162:E163)</f>
        <v>0</v>
      </c>
      <c r="F161" s="18">
        <f>SUM(F162:F163)</f>
        <v>0</v>
      </c>
      <c r="G161" s="21">
        <f>SUM(E161:F161)</f>
        <v>0</v>
      </c>
    </row>
    <row r="162" spans="1:7" ht="18" customHeight="1" x14ac:dyDescent="0.2">
      <c r="A162" s="33" t="s">
        <v>262</v>
      </c>
      <c r="B162" s="8">
        <v>461100</v>
      </c>
      <c r="C162" s="9" t="s">
        <v>69</v>
      </c>
      <c r="D162" s="19"/>
      <c r="E162" s="19"/>
      <c r="F162" s="22"/>
      <c r="G162" s="19"/>
    </row>
    <row r="163" spans="1:7" ht="17.25" customHeight="1" x14ac:dyDescent="0.2">
      <c r="A163" s="33" t="s">
        <v>263</v>
      </c>
      <c r="B163" s="8">
        <v>461200</v>
      </c>
      <c r="C163" s="9" t="s">
        <v>70</v>
      </c>
      <c r="D163" s="19"/>
      <c r="E163" s="19"/>
      <c r="F163" s="22"/>
      <c r="G163" s="19"/>
    </row>
    <row r="164" spans="1:7" ht="16.5" customHeight="1" x14ac:dyDescent="0.2">
      <c r="A164" s="35">
        <v>40</v>
      </c>
      <c r="B164" s="5">
        <v>462000</v>
      </c>
      <c r="C164" s="6" t="s">
        <v>148</v>
      </c>
      <c r="D164" s="18">
        <f>SUM(D165:D166)</f>
        <v>0</v>
      </c>
      <c r="E164" s="18">
        <f>SUM(E165:E166)</f>
        <v>0</v>
      </c>
      <c r="F164" s="18">
        <f>SUM(F165:F166)</f>
        <v>0</v>
      </c>
      <c r="G164" s="21">
        <f>SUM(E164:F164)</f>
        <v>0</v>
      </c>
    </row>
    <row r="165" spans="1:7" ht="17.25" customHeight="1" x14ac:dyDescent="0.2">
      <c r="A165" s="33" t="s">
        <v>264</v>
      </c>
      <c r="B165" s="8">
        <v>462100</v>
      </c>
      <c r="C165" s="9" t="s">
        <v>71</v>
      </c>
      <c r="D165" s="19"/>
      <c r="E165" s="19"/>
      <c r="F165" s="22"/>
      <c r="G165" s="19"/>
    </row>
    <row r="166" spans="1:7" ht="15.75" customHeight="1" x14ac:dyDescent="0.2">
      <c r="A166" s="33" t="s">
        <v>265</v>
      </c>
      <c r="B166" s="8">
        <v>462200</v>
      </c>
      <c r="C166" s="9" t="s">
        <v>72</v>
      </c>
      <c r="D166" s="19"/>
      <c r="E166" s="19"/>
      <c r="F166" s="22"/>
      <c r="G166" s="19"/>
    </row>
    <row r="167" spans="1:7" ht="18.75" customHeight="1" x14ac:dyDescent="0.2">
      <c r="A167" s="35">
        <v>41</v>
      </c>
      <c r="B167" s="5">
        <v>463000</v>
      </c>
      <c r="C167" s="6" t="s">
        <v>149</v>
      </c>
      <c r="D167" s="18">
        <f>SUM(D168:D169)</f>
        <v>0</v>
      </c>
      <c r="E167" s="18">
        <f>SUM(E168:E169)</f>
        <v>0</v>
      </c>
      <c r="F167" s="18">
        <f>SUM(F168:F169)</f>
        <v>0</v>
      </c>
      <c r="G167" s="21">
        <f>SUM(E167:F167)</f>
        <v>0</v>
      </c>
    </row>
    <row r="168" spans="1:7" ht="18.75" customHeight="1" x14ac:dyDescent="0.2">
      <c r="A168" s="33" t="s">
        <v>266</v>
      </c>
      <c r="B168" s="8">
        <v>463100</v>
      </c>
      <c r="C168" s="9" t="s">
        <v>73</v>
      </c>
      <c r="D168" s="19"/>
      <c r="E168" s="19"/>
      <c r="F168" s="22"/>
      <c r="G168" s="19"/>
    </row>
    <row r="169" spans="1:7" ht="18.75" customHeight="1" x14ac:dyDescent="0.2">
      <c r="A169" s="33" t="s">
        <v>323</v>
      </c>
      <c r="B169" s="8">
        <v>463200</v>
      </c>
      <c r="C169" s="9" t="s">
        <v>74</v>
      </c>
      <c r="D169" s="19"/>
      <c r="E169" s="19"/>
      <c r="F169" s="22"/>
      <c r="G169" s="19"/>
    </row>
    <row r="170" spans="1:7" ht="18.75" customHeight="1" x14ac:dyDescent="0.2">
      <c r="A170" s="35">
        <v>42</v>
      </c>
      <c r="B170" s="5">
        <v>465000</v>
      </c>
      <c r="C170" s="6" t="s">
        <v>150</v>
      </c>
      <c r="D170" s="18">
        <f>SUM(D171:D172)</f>
        <v>0</v>
      </c>
      <c r="E170" s="18">
        <f>SUM(E171:E172)</f>
        <v>0</v>
      </c>
      <c r="F170" s="18">
        <f>SUM(F171:F172)</f>
        <v>0</v>
      </c>
      <c r="G170" s="21">
        <f>SUM(E170:F170)</f>
        <v>0</v>
      </c>
    </row>
    <row r="171" spans="1:7" ht="18" customHeight="1" x14ac:dyDescent="0.2">
      <c r="A171" s="33" t="s">
        <v>267</v>
      </c>
      <c r="B171" s="8">
        <v>465100</v>
      </c>
      <c r="C171" s="9" t="s">
        <v>75</v>
      </c>
      <c r="D171" s="19"/>
      <c r="E171" s="19"/>
      <c r="F171" s="22"/>
      <c r="G171" s="19"/>
    </row>
    <row r="172" spans="1:7" ht="17.25" customHeight="1" x14ac:dyDescent="0.2">
      <c r="A172" s="33" t="s">
        <v>268</v>
      </c>
      <c r="B172" s="8">
        <v>465200</v>
      </c>
      <c r="C172" s="9" t="s">
        <v>76</v>
      </c>
      <c r="D172" s="19"/>
      <c r="E172" s="19"/>
      <c r="F172" s="22"/>
      <c r="G172" s="19"/>
    </row>
    <row r="173" spans="1:7" ht="17.25" customHeight="1" x14ac:dyDescent="0.2">
      <c r="A173" s="35">
        <v>43</v>
      </c>
      <c r="B173" s="5">
        <v>472000</v>
      </c>
      <c r="C173" s="6" t="s">
        <v>151</v>
      </c>
      <c r="D173" s="18">
        <f>SUM(D174:D182)</f>
        <v>0</v>
      </c>
      <c r="E173" s="18">
        <f>SUM(E174:E182)</f>
        <v>0</v>
      </c>
      <c r="F173" s="18">
        <f>SUM(F174:F182)</f>
        <v>0</v>
      </c>
      <c r="G173" s="21">
        <f>SUM(E173:F173)</f>
        <v>0</v>
      </c>
    </row>
    <row r="174" spans="1:7" ht="18" customHeight="1" x14ac:dyDescent="0.2">
      <c r="A174" s="33" t="s">
        <v>269</v>
      </c>
      <c r="B174" s="8">
        <v>472100</v>
      </c>
      <c r="C174" s="9" t="s">
        <v>77</v>
      </c>
      <c r="D174" s="19"/>
      <c r="E174" s="19"/>
      <c r="F174" s="22"/>
      <c r="G174" s="19"/>
    </row>
    <row r="175" spans="1:7" ht="18" customHeight="1" x14ac:dyDescent="0.2">
      <c r="A175" s="33">
        <v>43.2</v>
      </c>
      <c r="B175" s="8">
        <v>472200</v>
      </c>
      <c r="C175" s="9" t="s">
        <v>78</v>
      </c>
      <c r="D175" s="19"/>
      <c r="E175" s="19"/>
      <c r="F175" s="22"/>
      <c r="G175" s="19"/>
    </row>
    <row r="176" spans="1:7" ht="15.75" customHeight="1" x14ac:dyDescent="0.2">
      <c r="A176" s="33" t="s">
        <v>324</v>
      </c>
      <c r="B176" s="8">
        <v>472300</v>
      </c>
      <c r="C176" s="9" t="s">
        <v>79</v>
      </c>
      <c r="D176" s="19"/>
      <c r="E176" s="19"/>
      <c r="F176" s="22"/>
      <c r="G176" s="19"/>
    </row>
    <row r="177" spans="1:7" ht="18.75" customHeight="1" x14ac:dyDescent="0.2">
      <c r="A177" s="33" t="s">
        <v>325</v>
      </c>
      <c r="B177" s="8">
        <v>472400</v>
      </c>
      <c r="C177" s="9" t="s">
        <v>80</v>
      </c>
      <c r="D177" s="19"/>
      <c r="E177" s="19"/>
      <c r="F177" s="22"/>
      <c r="G177" s="19"/>
    </row>
    <row r="178" spans="1:7" ht="17.25" customHeight="1" x14ac:dyDescent="0.2">
      <c r="A178" s="33" t="s">
        <v>326</v>
      </c>
      <c r="B178" s="8">
        <v>472500</v>
      </c>
      <c r="C178" s="9" t="s">
        <v>81</v>
      </c>
      <c r="D178" s="19"/>
      <c r="E178" s="19"/>
      <c r="F178" s="22"/>
      <c r="G178" s="19"/>
    </row>
    <row r="179" spans="1:7" ht="18" customHeight="1" x14ac:dyDescent="0.2">
      <c r="A179" s="33" t="s">
        <v>327</v>
      </c>
      <c r="B179" s="8">
        <v>472600</v>
      </c>
      <c r="C179" s="9" t="s">
        <v>82</v>
      </c>
      <c r="D179" s="19"/>
      <c r="E179" s="19"/>
      <c r="F179" s="22"/>
      <c r="G179" s="19"/>
    </row>
    <row r="180" spans="1:7" ht="18" customHeight="1" x14ac:dyDescent="0.2">
      <c r="A180" s="33" t="s">
        <v>328</v>
      </c>
      <c r="B180" s="8">
        <v>472700</v>
      </c>
      <c r="C180" s="9" t="s">
        <v>83</v>
      </c>
      <c r="D180" s="19"/>
      <c r="E180" s="19"/>
      <c r="F180" s="32"/>
      <c r="G180" s="19"/>
    </row>
    <row r="181" spans="1:7" ht="18" customHeight="1" x14ac:dyDescent="0.2">
      <c r="A181" s="33" t="s">
        <v>329</v>
      </c>
      <c r="B181" s="8">
        <v>472800</v>
      </c>
      <c r="C181" s="9" t="s">
        <v>84</v>
      </c>
      <c r="D181" s="19"/>
      <c r="E181" s="19"/>
      <c r="F181" s="22"/>
      <c r="G181" s="19"/>
    </row>
    <row r="182" spans="1:7" ht="18" customHeight="1" x14ac:dyDescent="0.2">
      <c r="A182" s="33" t="s">
        <v>330</v>
      </c>
      <c r="B182" s="8">
        <v>472900</v>
      </c>
      <c r="C182" s="9" t="s">
        <v>85</v>
      </c>
      <c r="D182" s="19"/>
      <c r="E182" s="19"/>
      <c r="F182" s="22"/>
      <c r="G182" s="19"/>
    </row>
    <row r="183" spans="1:7" ht="16.5" customHeight="1" x14ac:dyDescent="0.2">
      <c r="A183" s="35">
        <v>44</v>
      </c>
      <c r="B183" s="5">
        <v>481000</v>
      </c>
      <c r="C183" s="6" t="s">
        <v>152</v>
      </c>
      <c r="D183" s="18">
        <f>SUM(D184:D185)</f>
        <v>0</v>
      </c>
      <c r="E183" s="18">
        <f>SUM(E184:E185)</f>
        <v>0</v>
      </c>
      <c r="F183" s="18">
        <f>SUM(F184:F185)</f>
        <v>0</v>
      </c>
      <c r="G183" s="21">
        <f>SUM(E183:F183)</f>
        <v>0</v>
      </c>
    </row>
    <row r="184" spans="1:7" ht="25.15" customHeight="1" x14ac:dyDescent="0.2">
      <c r="A184" s="33" t="s">
        <v>270</v>
      </c>
      <c r="B184" s="8">
        <v>481100</v>
      </c>
      <c r="C184" s="9" t="s">
        <v>86</v>
      </c>
      <c r="D184" s="19"/>
      <c r="E184" s="19"/>
      <c r="F184" s="22"/>
      <c r="G184" s="19"/>
    </row>
    <row r="185" spans="1:7" ht="18.75" customHeight="1" x14ac:dyDescent="0.2">
      <c r="A185" s="33" t="s">
        <v>331</v>
      </c>
      <c r="B185" s="8">
        <v>481900</v>
      </c>
      <c r="C185" s="9" t="s">
        <v>87</v>
      </c>
      <c r="D185" s="19"/>
      <c r="E185" s="19"/>
      <c r="F185" s="22"/>
      <c r="G185" s="19"/>
    </row>
    <row r="186" spans="1:7" ht="17.25" customHeight="1" x14ac:dyDescent="0.2">
      <c r="A186" s="35">
        <v>45</v>
      </c>
      <c r="B186" s="5">
        <v>482000</v>
      </c>
      <c r="C186" s="6" t="s">
        <v>153</v>
      </c>
      <c r="D186" s="18">
        <f>SUM(D187:D189)</f>
        <v>25614</v>
      </c>
      <c r="E186" s="18">
        <f>SUM(E187:E189)</f>
        <v>1400000</v>
      </c>
      <c r="F186" s="18">
        <f>SUM(F187:F189)</f>
        <v>0</v>
      </c>
      <c r="G186" s="21">
        <f t="shared" ref="G186:G192" si="10">SUM(E186:F186)</f>
        <v>1400000</v>
      </c>
    </row>
    <row r="187" spans="1:7" ht="18.75" customHeight="1" x14ac:dyDescent="0.2">
      <c r="A187" s="33" t="s">
        <v>271</v>
      </c>
      <c r="B187" s="8">
        <v>482100</v>
      </c>
      <c r="C187" s="9" t="s">
        <v>88</v>
      </c>
      <c r="D187" s="19">
        <v>6114</v>
      </c>
      <c r="E187" s="19">
        <v>200000</v>
      </c>
      <c r="F187" s="71"/>
      <c r="G187" s="62">
        <f t="shared" si="10"/>
        <v>200000</v>
      </c>
    </row>
    <row r="188" spans="1:7" ht="17.25" customHeight="1" x14ac:dyDescent="0.2">
      <c r="A188" s="33" t="s">
        <v>272</v>
      </c>
      <c r="B188" s="8">
        <v>482200</v>
      </c>
      <c r="C188" s="9" t="s">
        <v>89</v>
      </c>
      <c r="D188" s="19">
        <v>19500</v>
      </c>
      <c r="E188" s="79">
        <v>700000</v>
      </c>
      <c r="F188" s="22"/>
      <c r="G188" s="80">
        <f t="shared" si="10"/>
        <v>700000</v>
      </c>
    </row>
    <row r="189" spans="1:7" ht="12.75" customHeight="1" x14ac:dyDescent="0.2">
      <c r="A189" s="33" t="s">
        <v>273</v>
      </c>
      <c r="B189" s="8">
        <v>482300</v>
      </c>
      <c r="C189" s="9" t="s">
        <v>90</v>
      </c>
      <c r="D189" s="19">
        <v>0</v>
      </c>
      <c r="E189" s="19">
        <v>500000</v>
      </c>
      <c r="F189" s="22"/>
      <c r="G189" s="62">
        <f t="shared" si="10"/>
        <v>500000</v>
      </c>
    </row>
    <row r="190" spans="1:7" ht="18.75" customHeight="1" x14ac:dyDescent="0.2">
      <c r="A190" s="35">
        <v>46</v>
      </c>
      <c r="B190" s="5">
        <v>483000</v>
      </c>
      <c r="C190" s="6" t="s">
        <v>154</v>
      </c>
      <c r="D190" s="18">
        <f>SUM(D191)</f>
        <v>541800</v>
      </c>
      <c r="E190" s="18">
        <f>SUM(E191)</f>
        <v>3100000</v>
      </c>
      <c r="F190" s="18">
        <f>SUM(F191)</f>
        <v>0</v>
      </c>
      <c r="G190" s="21">
        <f t="shared" si="10"/>
        <v>3100000</v>
      </c>
    </row>
    <row r="191" spans="1:7" ht="15.75" customHeight="1" x14ac:dyDescent="0.2">
      <c r="A191" s="33" t="s">
        <v>274</v>
      </c>
      <c r="B191" s="8">
        <v>483100</v>
      </c>
      <c r="C191" s="9" t="s">
        <v>91</v>
      </c>
      <c r="D191" s="19">
        <v>541800</v>
      </c>
      <c r="E191" s="83">
        <v>3100000</v>
      </c>
      <c r="F191" s="86"/>
      <c r="G191" s="84">
        <f t="shared" si="10"/>
        <v>3100000</v>
      </c>
    </row>
    <row r="192" spans="1:7" ht="42" customHeight="1" x14ac:dyDescent="0.2">
      <c r="A192" s="35">
        <v>47</v>
      </c>
      <c r="B192" s="5">
        <v>484000</v>
      </c>
      <c r="C192" s="6" t="s">
        <v>155</v>
      </c>
      <c r="D192" s="18">
        <f>SUM(D193:D194)</f>
        <v>0</v>
      </c>
      <c r="E192" s="18">
        <f>L184</f>
        <v>0</v>
      </c>
      <c r="F192" s="18">
        <f>SUM(F193:F194)</f>
        <v>0</v>
      </c>
      <c r="G192" s="21">
        <f t="shared" si="10"/>
        <v>0</v>
      </c>
    </row>
    <row r="193" spans="1:10" ht="25.15" customHeight="1" x14ac:dyDescent="0.2">
      <c r="A193" s="33" t="s">
        <v>275</v>
      </c>
      <c r="B193" s="8">
        <v>484100</v>
      </c>
      <c r="C193" s="9" t="s">
        <v>92</v>
      </c>
      <c r="D193" s="19"/>
      <c r="E193" s="19"/>
      <c r="F193" s="22"/>
      <c r="G193" s="19"/>
    </row>
    <row r="194" spans="1:10" ht="16.5" customHeight="1" x14ac:dyDescent="0.2">
      <c r="A194" s="33" t="s">
        <v>332</v>
      </c>
      <c r="B194" s="8">
        <v>484200</v>
      </c>
      <c r="C194" s="9" t="s">
        <v>93</v>
      </c>
      <c r="D194" s="19"/>
      <c r="E194" s="19"/>
      <c r="F194" s="22"/>
      <c r="G194" s="19"/>
    </row>
    <row r="195" spans="1:10" ht="25.15" customHeight="1" x14ac:dyDescent="0.2">
      <c r="A195" s="35">
        <v>48</v>
      </c>
      <c r="B195" s="5">
        <v>485000</v>
      </c>
      <c r="C195" s="6" t="s">
        <v>156</v>
      </c>
      <c r="D195" s="18">
        <f>SUM(D196)</f>
        <v>0</v>
      </c>
      <c r="E195" s="18">
        <f>SUM(E196)</f>
        <v>0</v>
      </c>
      <c r="F195" s="18">
        <f>SUM(F196)</f>
        <v>0</v>
      </c>
      <c r="G195" s="21">
        <f>SUM(E195:F195)</f>
        <v>0</v>
      </c>
    </row>
    <row r="196" spans="1:10" ht="18" customHeight="1" x14ac:dyDescent="0.2">
      <c r="A196" s="33" t="s">
        <v>276</v>
      </c>
      <c r="B196" s="8">
        <v>485100</v>
      </c>
      <c r="C196" s="9" t="s">
        <v>94</v>
      </c>
      <c r="D196" s="19"/>
      <c r="E196" s="19"/>
      <c r="F196" s="22"/>
      <c r="G196" s="19"/>
    </row>
    <row r="197" spans="1:10" ht="34.5" customHeight="1" x14ac:dyDescent="0.2">
      <c r="A197" s="35">
        <v>49</v>
      </c>
      <c r="B197" s="5">
        <v>489000</v>
      </c>
      <c r="C197" s="6" t="s">
        <v>169</v>
      </c>
      <c r="D197" s="18">
        <f>SUM(D198)</f>
        <v>0</v>
      </c>
      <c r="E197" s="18">
        <f>SUM(E198)</f>
        <v>0</v>
      </c>
      <c r="F197" s="18">
        <f>SUM(F198)</f>
        <v>0</v>
      </c>
      <c r="G197" s="21">
        <f>SUM(E197:F197)</f>
        <v>0</v>
      </c>
    </row>
    <row r="198" spans="1:10" ht="25.15" customHeight="1" x14ac:dyDescent="0.2">
      <c r="A198" s="33" t="s">
        <v>277</v>
      </c>
      <c r="B198" s="8">
        <v>489100</v>
      </c>
      <c r="C198" s="9" t="s">
        <v>95</v>
      </c>
      <c r="D198" s="19"/>
      <c r="E198" s="19"/>
      <c r="F198" s="22"/>
      <c r="G198" s="19"/>
    </row>
    <row r="199" spans="1:10" ht="16.5" customHeight="1" x14ac:dyDescent="0.2">
      <c r="A199" s="35">
        <v>50</v>
      </c>
      <c r="B199" s="5">
        <v>511000</v>
      </c>
      <c r="C199" s="6" t="s">
        <v>157</v>
      </c>
      <c r="D199" s="18">
        <f>SUM(D200:D203)</f>
        <v>0</v>
      </c>
      <c r="E199" s="18">
        <f>SUM(E200:E203)</f>
        <v>5694000</v>
      </c>
      <c r="F199" s="18">
        <f>SUM(F200:F203)</f>
        <v>0</v>
      </c>
      <c r="G199" s="21">
        <f>SUM(E199:F199)</f>
        <v>5694000</v>
      </c>
    </row>
    <row r="200" spans="1:10" ht="18" customHeight="1" x14ac:dyDescent="0.2">
      <c r="A200" s="33" t="s">
        <v>278</v>
      </c>
      <c r="B200" s="8">
        <v>511100</v>
      </c>
      <c r="C200" s="9" t="s">
        <v>96</v>
      </c>
      <c r="D200" s="19"/>
      <c r="E200" s="19"/>
      <c r="F200" s="22"/>
      <c r="G200" s="19"/>
    </row>
    <row r="201" spans="1:10" ht="18" customHeight="1" x14ac:dyDescent="0.2">
      <c r="A201" s="33" t="s">
        <v>333</v>
      </c>
      <c r="B201" s="8">
        <v>511200</v>
      </c>
      <c r="C201" s="9" t="s">
        <v>97</v>
      </c>
      <c r="D201" s="19"/>
      <c r="E201" s="19"/>
      <c r="F201" s="22"/>
      <c r="G201" s="19"/>
    </row>
    <row r="202" spans="1:10" ht="34.15" customHeight="1" x14ac:dyDescent="0.2">
      <c r="A202" s="33" t="s">
        <v>334</v>
      </c>
      <c r="B202" s="8">
        <v>511300</v>
      </c>
      <c r="C202" s="9" t="s">
        <v>377</v>
      </c>
      <c r="D202" s="19">
        <v>0</v>
      </c>
      <c r="E202" s="85">
        <v>4494000</v>
      </c>
      <c r="F202" s="32"/>
      <c r="G202" s="85">
        <f>E202</f>
        <v>4494000</v>
      </c>
      <c r="H202" s="67"/>
      <c r="I202" s="67"/>
      <c r="J202" s="82"/>
    </row>
    <row r="203" spans="1:10" ht="15.75" customHeight="1" x14ac:dyDescent="0.2">
      <c r="A203" s="33" t="s">
        <v>335</v>
      </c>
      <c r="B203" s="8">
        <v>511400</v>
      </c>
      <c r="C203" s="9" t="s">
        <v>98</v>
      </c>
      <c r="D203" s="19">
        <v>0</v>
      </c>
      <c r="E203" s="85">
        <v>1200000</v>
      </c>
      <c r="F203" s="87"/>
      <c r="G203" s="85">
        <f>E203</f>
        <v>1200000</v>
      </c>
      <c r="H203" s="67"/>
      <c r="I203" s="67"/>
    </row>
    <row r="204" spans="1:10" ht="18" customHeight="1" x14ac:dyDescent="0.2">
      <c r="A204" s="35">
        <v>51</v>
      </c>
      <c r="B204" s="5">
        <v>512000</v>
      </c>
      <c r="C204" s="6" t="s">
        <v>158</v>
      </c>
      <c r="D204" s="18">
        <f>SUM(D205:D213)</f>
        <v>528699.19999999995</v>
      </c>
      <c r="E204" s="18">
        <f>SUM(E205:E213)</f>
        <v>16750000</v>
      </c>
      <c r="F204" s="18">
        <f>SUM(F205:F213)</f>
        <v>16200000</v>
      </c>
      <c r="G204" s="21">
        <f>SUM(E204:F204)</f>
        <v>32950000</v>
      </c>
    </row>
    <row r="205" spans="1:10" ht="18" customHeight="1" x14ac:dyDescent="0.2">
      <c r="A205" s="33" t="s">
        <v>279</v>
      </c>
      <c r="B205" s="8">
        <v>512100</v>
      </c>
      <c r="C205" s="9" t="s">
        <v>378</v>
      </c>
      <c r="D205" s="19">
        <v>0</v>
      </c>
      <c r="E205" s="19">
        <v>3000000</v>
      </c>
      <c r="F205" s="32"/>
      <c r="G205" s="19">
        <f>SUM(E205:F205)</f>
        <v>3000000</v>
      </c>
      <c r="H205" s="73"/>
    </row>
    <row r="206" spans="1:10" ht="22.9" customHeight="1" x14ac:dyDescent="0.2">
      <c r="A206" s="33" t="s">
        <v>280</v>
      </c>
      <c r="B206" s="8">
        <v>512200</v>
      </c>
      <c r="C206" s="9" t="s">
        <v>379</v>
      </c>
      <c r="D206" s="19">
        <v>528699.19999999995</v>
      </c>
      <c r="E206" s="19">
        <v>4000000</v>
      </c>
      <c r="F206" s="32">
        <v>6600000</v>
      </c>
      <c r="G206" s="19">
        <f>SUM(E206:F206)</f>
        <v>10600000</v>
      </c>
    </row>
    <row r="207" spans="1:10" ht="18" customHeight="1" x14ac:dyDescent="0.2">
      <c r="A207" s="33" t="s">
        <v>281</v>
      </c>
      <c r="B207" s="8">
        <v>512300</v>
      </c>
      <c r="C207" s="9" t="s">
        <v>99</v>
      </c>
      <c r="D207" s="19"/>
      <c r="E207" s="19"/>
      <c r="F207" s="22"/>
      <c r="G207" s="19"/>
    </row>
    <row r="208" spans="1:10" ht="18" customHeight="1" x14ac:dyDescent="0.2">
      <c r="A208" s="33" t="s">
        <v>282</v>
      </c>
      <c r="B208" s="8">
        <v>512400</v>
      </c>
      <c r="C208" s="9" t="s">
        <v>380</v>
      </c>
      <c r="D208" s="19"/>
      <c r="E208" s="19">
        <v>600000</v>
      </c>
      <c r="F208" s="32"/>
      <c r="G208" s="62">
        <f>E208+F208</f>
        <v>600000</v>
      </c>
    </row>
    <row r="209" spans="1:7" ht="40.9" customHeight="1" x14ac:dyDescent="0.2">
      <c r="A209" s="33" t="s">
        <v>283</v>
      </c>
      <c r="B209" s="75">
        <v>512500</v>
      </c>
      <c r="C209" s="9" t="s">
        <v>381</v>
      </c>
      <c r="D209" s="19">
        <v>0</v>
      </c>
      <c r="E209" s="76">
        <v>5350000</v>
      </c>
      <c r="F209" s="71"/>
      <c r="G209" s="19">
        <f>SUM(D209:F209)</f>
        <v>5350000</v>
      </c>
    </row>
    <row r="210" spans="1:7" ht="17.25" customHeight="1" x14ac:dyDescent="0.2">
      <c r="A210" s="33" t="s">
        <v>284</v>
      </c>
      <c r="B210" s="8">
        <v>512600</v>
      </c>
      <c r="C210" s="9" t="s">
        <v>382</v>
      </c>
      <c r="D210" s="19">
        <v>0</v>
      </c>
      <c r="E210" s="19">
        <v>3500000</v>
      </c>
      <c r="F210" s="71">
        <v>9600000</v>
      </c>
      <c r="G210" s="53">
        <f>SUM(E210:F210)</f>
        <v>13100000</v>
      </c>
    </row>
    <row r="211" spans="1:7" ht="18" customHeight="1" x14ac:dyDescent="0.2">
      <c r="A211" s="33" t="s">
        <v>285</v>
      </c>
      <c r="B211" s="8">
        <v>512700</v>
      </c>
      <c r="C211" s="9" t="s">
        <v>100</v>
      </c>
      <c r="D211" s="19"/>
      <c r="E211" s="19"/>
      <c r="F211" s="22"/>
      <c r="G211" s="19"/>
    </row>
    <row r="212" spans="1:7" ht="17.25" customHeight="1" x14ac:dyDescent="0.2">
      <c r="A212" s="33" t="s">
        <v>286</v>
      </c>
      <c r="B212" s="8">
        <v>512800</v>
      </c>
      <c r="C212" s="9" t="s">
        <v>101</v>
      </c>
      <c r="D212" s="19">
        <v>0</v>
      </c>
      <c r="E212" s="19">
        <v>300000</v>
      </c>
      <c r="F212" s="22"/>
      <c r="G212" s="19">
        <f>SUM(E212:F212)</f>
        <v>300000</v>
      </c>
    </row>
    <row r="213" spans="1:7" ht="16.5" customHeight="1" x14ac:dyDescent="0.2">
      <c r="A213" s="33" t="s">
        <v>287</v>
      </c>
      <c r="B213" s="8">
        <v>512900</v>
      </c>
      <c r="C213" s="9" t="s">
        <v>102</v>
      </c>
      <c r="D213" s="19"/>
      <c r="E213" s="19"/>
      <c r="F213" s="22"/>
      <c r="G213" s="19"/>
    </row>
    <row r="214" spans="1:7" ht="17.25" customHeight="1" x14ac:dyDescent="0.2">
      <c r="A214" s="35">
        <v>52</v>
      </c>
      <c r="B214" s="5">
        <v>513000</v>
      </c>
      <c r="C214" s="6" t="s">
        <v>159</v>
      </c>
      <c r="D214" s="18">
        <f>SUM(D215)</f>
        <v>0</v>
      </c>
      <c r="E214" s="18">
        <f>SUM(E215)</f>
        <v>0</v>
      </c>
      <c r="F214" s="18">
        <f>SUM(F215)</f>
        <v>0</v>
      </c>
      <c r="G214" s="21">
        <f>SUM(E214:F214)</f>
        <v>0</v>
      </c>
    </row>
    <row r="215" spans="1:7" ht="18" customHeight="1" x14ac:dyDescent="0.2">
      <c r="A215" s="33" t="s">
        <v>288</v>
      </c>
      <c r="B215" s="8">
        <v>513100</v>
      </c>
      <c r="C215" s="9" t="s">
        <v>103</v>
      </c>
      <c r="D215" s="19">
        <v>0</v>
      </c>
      <c r="E215" s="19">
        <v>0</v>
      </c>
      <c r="F215" s="32"/>
      <c r="G215" s="19"/>
    </row>
    <row r="216" spans="1:7" ht="15.75" customHeight="1" x14ac:dyDescent="0.2">
      <c r="A216" s="35">
        <v>53</v>
      </c>
      <c r="B216" s="5">
        <v>515000</v>
      </c>
      <c r="C216" s="6" t="s">
        <v>160</v>
      </c>
      <c r="D216" s="18">
        <f>SUM(D217)</f>
        <v>0</v>
      </c>
      <c r="E216" s="18">
        <v>750000</v>
      </c>
      <c r="F216" s="18">
        <f>SUM(F217)</f>
        <v>0</v>
      </c>
      <c r="G216" s="21">
        <v>750000</v>
      </c>
    </row>
    <row r="217" spans="1:7" ht="16.5" customHeight="1" x14ac:dyDescent="0.2">
      <c r="A217" s="33" t="s">
        <v>336</v>
      </c>
      <c r="B217" s="8">
        <v>515100</v>
      </c>
      <c r="C217" s="9" t="s">
        <v>371</v>
      </c>
      <c r="D217" s="19">
        <v>0</v>
      </c>
      <c r="E217" s="19">
        <v>750000</v>
      </c>
      <c r="F217" s="32"/>
      <c r="G217" s="53">
        <f>SUM(D217:F217)</f>
        <v>750000</v>
      </c>
    </row>
    <row r="218" spans="1:7" ht="17.25" customHeight="1" x14ac:dyDescent="0.2">
      <c r="A218" s="35">
        <v>54</v>
      </c>
      <c r="B218" s="5">
        <v>523000</v>
      </c>
      <c r="C218" s="6" t="s">
        <v>359</v>
      </c>
      <c r="D218" s="18">
        <f>SUM(D219)</f>
        <v>191760</v>
      </c>
      <c r="E218" s="18">
        <f>SUM(E219)</f>
        <v>600000</v>
      </c>
      <c r="F218" s="18">
        <f>SUM(F219)</f>
        <v>0</v>
      </c>
      <c r="G218" s="21">
        <f>SUM(E218:F218)</f>
        <v>600000</v>
      </c>
    </row>
    <row r="219" spans="1:7" ht="16.5" customHeight="1" x14ac:dyDescent="0.2">
      <c r="A219" s="33">
        <v>54.1</v>
      </c>
      <c r="B219" s="8">
        <v>523100</v>
      </c>
      <c r="C219" s="9" t="s">
        <v>351</v>
      </c>
      <c r="D219" s="19">
        <v>191760</v>
      </c>
      <c r="E219" s="19">
        <v>600000</v>
      </c>
      <c r="F219" s="22"/>
      <c r="G219" s="53">
        <f>SUM(E219:F219)</f>
        <v>600000</v>
      </c>
    </row>
    <row r="220" spans="1:7" ht="36.75" customHeight="1" x14ac:dyDescent="0.2">
      <c r="A220" s="35">
        <v>55</v>
      </c>
      <c r="B220" s="5">
        <v>551000</v>
      </c>
      <c r="C220" s="6" t="s">
        <v>161</v>
      </c>
      <c r="D220" s="18">
        <f>SUM(D221)</f>
        <v>0</v>
      </c>
      <c r="E220" s="18">
        <f>SUM(E221)</f>
        <v>0</v>
      </c>
      <c r="F220" s="18">
        <f>SUM(F221)</f>
        <v>0</v>
      </c>
      <c r="G220" s="21">
        <f>SUM(E220:F220)</f>
        <v>0</v>
      </c>
    </row>
    <row r="221" spans="1:7" ht="24" customHeight="1" x14ac:dyDescent="0.2">
      <c r="A221" s="33" t="s">
        <v>337</v>
      </c>
      <c r="B221" s="8">
        <v>551100</v>
      </c>
      <c r="C221" s="9" t="s">
        <v>104</v>
      </c>
      <c r="D221" s="19"/>
      <c r="E221" s="19"/>
      <c r="F221" s="22"/>
      <c r="G221" s="19"/>
    </row>
    <row r="222" spans="1:7" ht="19.5" customHeight="1" x14ac:dyDescent="0.2">
      <c r="A222" s="35">
        <v>56</v>
      </c>
      <c r="B222" s="5">
        <v>621000</v>
      </c>
      <c r="C222" s="6" t="s">
        <v>162</v>
      </c>
      <c r="D222" s="18">
        <f>SUM(D223:D231)</f>
        <v>0</v>
      </c>
      <c r="E222" s="18">
        <f>SUM(E223:E231)</f>
        <v>0</v>
      </c>
      <c r="F222" s="18">
        <f>SUM(F223:F231)</f>
        <v>0</v>
      </c>
      <c r="G222" s="21">
        <f>SUM(E222:F222)</f>
        <v>0</v>
      </c>
    </row>
    <row r="223" spans="1:7" ht="16.5" customHeight="1" x14ac:dyDescent="0.2">
      <c r="A223" s="33" t="s">
        <v>338</v>
      </c>
      <c r="B223" s="8">
        <v>621100</v>
      </c>
      <c r="C223" s="9" t="s">
        <v>105</v>
      </c>
      <c r="D223" s="19"/>
      <c r="E223" s="19"/>
      <c r="F223" s="22"/>
      <c r="G223" s="19"/>
    </row>
    <row r="224" spans="1:7" ht="17.25" customHeight="1" x14ac:dyDescent="0.2">
      <c r="A224" s="33" t="s">
        <v>339</v>
      </c>
      <c r="B224" s="8">
        <v>621200</v>
      </c>
      <c r="C224" s="9" t="s">
        <v>106</v>
      </c>
      <c r="D224" s="19"/>
      <c r="E224" s="19"/>
      <c r="F224" s="22"/>
      <c r="G224" s="19"/>
    </row>
    <row r="225" spans="1:7" ht="17.25" customHeight="1" x14ac:dyDescent="0.2">
      <c r="A225" s="33" t="s">
        <v>340</v>
      </c>
      <c r="B225" s="8">
        <v>621300</v>
      </c>
      <c r="C225" s="9" t="s">
        <v>107</v>
      </c>
      <c r="D225" s="19"/>
      <c r="E225" s="19"/>
      <c r="F225" s="22"/>
      <c r="G225" s="19"/>
    </row>
    <row r="226" spans="1:7" ht="18" customHeight="1" x14ac:dyDescent="0.2">
      <c r="A226" s="33" t="s">
        <v>341</v>
      </c>
      <c r="B226" s="8">
        <v>621400</v>
      </c>
      <c r="C226" s="9" t="s">
        <v>108</v>
      </c>
      <c r="D226" s="19"/>
      <c r="E226" s="19"/>
      <c r="F226" s="22"/>
      <c r="G226" s="19"/>
    </row>
    <row r="227" spans="1:7" ht="16.5" customHeight="1" x14ac:dyDescent="0.2">
      <c r="A227" s="33" t="s">
        <v>342</v>
      </c>
      <c r="B227" s="8">
        <v>621500</v>
      </c>
      <c r="C227" s="9" t="s">
        <v>109</v>
      </c>
      <c r="D227" s="19"/>
      <c r="E227" s="19"/>
      <c r="F227" s="22"/>
      <c r="G227" s="19"/>
    </row>
    <row r="228" spans="1:7" ht="17.25" customHeight="1" x14ac:dyDescent="0.2">
      <c r="A228" s="33" t="s">
        <v>343</v>
      </c>
      <c r="B228" s="8">
        <v>621600</v>
      </c>
      <c r="C228" s="9" t="s">
        <v>110</v>
      </c>
      <c r="D228" s="19"/>
      <c r="E228" s="19"/>
      <c r="F228" s="22"/>
      <c r="G228" s="19"/>
    </row>
    <row r="229" spans="1:7" ht="18" customHeight="1" x14ac:dyDescent="0.2">
      <c r="A229" s="33" t="s">
        <v>344</v>
      </c>
      <c r="B229" s="8">
        <v>621700</v>
      </c>
      <c r="C229" s="9" t="s">
        <v>111</v>
      </c>
      <c r="D229" s="19"/>
      <c r="E229" s="19"/>
      <c r="F229" s="22"/>
      <c r="G229" s="19"/>
    </row>
    <row r="230" spans="1:7" ht="16.5" customHeight="1" x14ac:dyDescent="0.2">
      <c r="A230" s="33" t="s">
        <v>345</v>
      </c>
      <c r="B230" s="8">
        <v>621800</v>
      </c>
      <c r="C230" s="9" t="s">
        <v>112</v>
      </c>
      <c r="D230" s="19"/>
      <c r="E230" s="19"/>
      <c r="F230" s="22"/>
      <c r="G230" s="19"/>
    </row>
    <row r="231" spans="1:7" ht="18.75" customHeight="1" x14ac:dyDescent="0.2">
      <c r="A231" s="33" t="s">
        <v>346</v>
      </c>
      <c r="B231" s="8">
        <v>621900</v>
      </c>
      <c r="C231" s="9" t="s">
        <v>113</v>
      </c>
      <c r="D231" s="19"/>
      <c r="E231" s="19"/>
      <c r="F231" s="22"/>
      <c r="G231" s="19"/>
    </row>
    <row r="232" spans="1:7" ht="36.75" customHeight="1" x14ac:dyDescent="0.2">
      <c r="A232" s="35">
        <v>57</v>
      </c>
      <c r="B232" s="5">
        <v>623000</v>
      </c>
      <c r="C232" s="6" t="s">
        <v>163</v>
      </c>
      <c r="D232" s="18">
        <f>SUM(D233)</f>
        <v>0</v>
      </c>
      <c r="E232" s="18">
        <f>SUM(E233)</f>
        <v>0</v>
      </c>
      <c r="F232" s="18">
        <f>SUM(F233)</f>
        <v>0</v>
      </c>
      <c r="G232" s="21">
        <f>SUM(E232:F232)</f>
        <v>0</v>
      </c>
    </row>
    <row r="233" spans="1:7" ht="31.5" customHeight="1" x14ac:dyDescent="0.2">
      <c r="A233" s="33" t="s">
        <v>347</v>
      </c>
      <c r="B233" s="8">
        <v>623100</v>
      </c>
      <c r="C233" s="9" t="s">
        <v>114</v>
      </c>
      <c r="D233" s="19"/>
      <c r="E233" s="19"/>
      <c r="F233" s="22"/>
      <c r="G233" s="19"/>
    </row>
    <row r="234" spans="1:7" ht="18" customHeight="1" x14ac:dyDescent="0.2">
      <c r="A234" s="4">
        <v>58</v>
      </c>
      <c r="B234" s="5"/>
      <c r="C234" s="6" t="s">
        <v>166</v>
      </c>
      <c r="D234" s="18"/>
      <c r="E234" s="18">
        <f>E9</f>
        <v>335363500</v>
      </c>
      <c r="F234" s="18">
        <f>F9</f>
        <v>26300000</v>
      </c>
      <c r="G234" s="21">
        <f>SUM(E234:F234)</f>
        <v>361663500</v>
      </c>
    </row>
    <row r="235" spans="1:7" ht="20.25" customHeight="1" x14ac:dyDescent="0.2">
      <c r="A235" s="4">
        <v>59</v>
      </c>
      <c r="B235" s="5"/>
      <c r="C235" s="6" t="s">
        <v>167</v>
      </c>
      <c r="D235" s="18"/>
      <c r="E235" s="18">
        <f>E58</f>
        <v>335363500</v>
      </c>
      <c r="F235" s="18">
        <f>F58</f>
        <v>26300000</v>
      </c>
      <c r="G235" s="21">
        <f>SUM(E235:F235)</f>
        <v>361663500</v>
      </c>
    </row>
    <row r="236" spans="1:7" ht="24" customHeight="1" x14ac:dyDescent="0.2">
      <c r="A236" s="35">
        <v>60</v>
      </c>
      <c r="B236" s="11"/>
      <c r="C236" s="12" t="s">
        <v>291</v>
      </c>
      <c r="D236" s="18">
        <f>SUM(D234-D235)</f>
        <v>0</v>
      </c>
      <c r="E236" s="18">
        <f>SUM(E234-E235)</f>
        <v>0</v>
      </c>
      <c r="F236" s="18">
        <f>SUM(F234-F235)</f>
        <v>0</v>
      </c>
      <c r="G236" s="21">
        <f>SUM(E236:F236)</f>
        <v>0</v>
      </c>
    </row>
    <row r="237" spans="1:7" ht="15.75" customHeight="1" thickBot="1" x14ac:dyDescent="0.25">
      <c r="A237" s="36">
        <v>61</v>
      </c>
      <c r="B237" s="37"/>
      <c r="C237" s="38" t="s">
        <v>290</v>
      </c>
      <c r="D237" s="39"/>
      <c r="E237" s="18"/>
      <c r="F237" s="40"/>
      <c r="G237" s="39">
        <f>SUM(E237:F237)</f>
        <v>0</v>
      </c>
    </row>
    <row r="238" spans="1:7" ht="13.5" customHeight="1" x14ac:dyDescent="0.2">
      <c r="A238" s="88"/>
      <c r="B238" s="89"/>
      <c r="C238" s="89"/>
      <c r="D238" s="89"/>
      <c r="E238" s="89"/>
      <c r="F238" s="89"/>
      <c r="G238" s="59"/>
    </row>
    <row r="239" spans="1:7" ht="15" x14ac:dyDescent="0.2">
      <c r="A239" s="13"/>
      <c r="B239" s="55" t="s">
        <v>388</v>
      </c>
      <c r="C239" s="55"/>
      <c r="D239" s="56" t="s">
        <v>360</v>
      </c>
      <c r="E239" s="81"/>
      <c r="F239" s="57" t="s">
        <v>361</v>
      </c>
    </row>
    <row r="240" spans="1:7" ht="15" x14ac:dyDescent="0.2">
      <c r="A240" s="13"/>
      <c r="B240" s="57"/>
      <c r="C240" s="57"/>
      <c r="D240" s="58"/>
      <c r="E240" s="81"/>
      <c r="F240" s="56"/>
    </row>
    <row r="241" spans="1:7" ht="15" x14ac:dyDescent="0.2">
      <c r="A241" s="13"/>
      <c r="B241" s="55"/>
      <c r="C241" s="55"/>
      <c r="D241" s="56"/>
      <c r="E241" s="81"/>
      <c r="F241" s="56"/>
    </row>
    <row r="242" spans="1:7" ht="15" x14ac:dyDescent="0.2">
      <c r="A242" s="13"/>
      <c r="B242" s="55" t="s">
        <v>389</v>
      </c>
      <c r="C242" s="2"/>
      <c r="D242" s="56" t="s">
        <v>390</v>
      </c>
      <c r="E242" s="81"/>
      <c r="F242" s="57" t="s">
        <v>391</v>
      </c>
    </row>
    <row r="243" spans="1:7" ht="15" x14ac:dyDescent="0.2">
      <c r="A243" s="13"/>
      <c r="B243" s="13"/>
      <c r="C243" s="55"/>
      <c r="D243" s="55"/>
      <c r="E243" s="81"/>
      <c r="F243" s="56"/>
      <c r="G243" s="56"/>
    </row>
    <row r="244" spans="1:7" ht="15" x14ac:dyDescent="0.2">
      <c r="A244" s="13"/>
      <c r="B244" s="13"/>
      <c r="C244" s="90"/>
      <c r="D244" s="91"/>
      <c r="E244" s="91"/>
      <c r="F244" s="56"/>
      <c r="G244" s="56"/>
    </row>
    <row r="245" spans="1:7" ht="15" x14ac:dyDescent="0.2">
      <c r="A245" s="16"/>
      <c r="D245" s="55" t="s">
        <v>392</v>
      </c>
      <c r="F245" s="56"/>
      <c r="G245" s="56"/>
    </row>
    <row r="246" spans="1:7" ht="15" x14ac:dyDescent="0.2">
      <c r="A246" s="13"/>
      <c r="B246" s="13"/>
      <c r="C246" s="55"/>
      <c r="D246" s="55"/>
      <c r="E246" s="56"/>
      <c r="F246" s="56"/>
      <c r="G246" s="56"/>
    </row>
    <row r="247" spans="1:7" x14ac:dyDescent="0.2">
      <c r="A247" s="13"/>
      <c r="B247" s="13"/>
      <c r="E247" s="14"/>
      <c r="F247" s="14"/>
      <c r="G247" s="14"/>
    </row>
    <row r="248" spans="1:7" x14ac:dyDescent="0.2">
      <c r="A248" s="13"/>
      <c r="B248" s="13"/>
      <c r="E248" s="14"/>
      <c r="F248" s="14"/>
      <c r="G248" s="14"/>
    </row>
    <row r="249" spans="1:7" x14ac:dyDescent="0.2">
      <c r="A249" s="13"/>
      <c r="B249" s="13"/>
      <c r="E249" s="14"/>
      <c r="F249" s="14"/>
      <c r="G249" s="14"/>
    </row>
    <row r="250" spans="1:7" x14ac:dyDescent="0.2">
      <c r="A250" s="13"/>
      <c r="B250" s="13"/>
      <c r="E250" s="14"/>
      <c r="F250" s="14"/>
      <c r="G250" s="14"/>
    </row>
    <row r="251" spans="1:7" x14ac:dyDescent="0.2">
      <c r="A251" s="13"/>
      <c r="B251" s="13"/>
      <c r="E251" s="14"/>
      <c r="F251" s="14"/>
      <c r="G251" s="14"/>
    </row>
    <row r="252" spans="1:7" x14ac:dyDescent="0.2">
      <c r="A252" s="13"/>
      <c r="B252" s="13"/>
      <c r="E252" s="14"/>
      <c r="F252" s="14"/>
      <c r="G252" s="14"/>
    </row>
    <row r="253" spans="1:7" x14ac:dyDescent="0.2">
      <c r="A253" s="13"/>
      <c r="B253" s="13"/>
      <c r="E253" s="14"/>
      <c r="F253" s="14"/>
      <c r="G253" s="14"/>
    </row>
    <row r="254" spans="1:7" x14ac:dyDescent="0.2">
      <c r="A254" s="13"/>
      <c r="B254" s="13"/>
      <c r="E254" s="14"/>
      <c r="F254" s="14"/>
      <c r="G254" s="14"/>
    </row>
    <row r="255" spans="1:7" x14ac:dyDescent="0.2">
      <c r="A255" s="13"/>
      <c r="B255" s="13"/>
      <c r="E255" s="14"/>
      <c r="F255" s="14"/>
      <c r="G255" s="14"/>
    </row>
    <row r="256" spans="1:7" x14ac:dyDescent="0.2">
      <c r="A256" s="13"/>
      <c r="B256" s="13"/>
      <c r="E256" s="14"/>
      <c r="F256" s="14"/>
      <c r="G256" s="14"/>
    </row>
    <row r="257" spans="1:7" x14ac:dyDescent="0.2">
      <c r="A257" s="13"/>
      <c r="B257" s="13"/>
      <c r="E257" s="14"/>
      <c r="F257" s="14"/>
      <c r="G257" s="14"/>
    </row>
    <row r="258" spans="1:7" x14ac:dyDescent="0.2">
      <c r="A258" s="13"/>
      <c r="B258" s="13"/>
      <c r="E258" s="14"/>
      <c r="F258" s="14"/>
      <c r="G258" s="14"/>
    </row>
    <row r="259" spans="1:7" x14ac:dyDescent="0.2">
      <c r="A259" s="13"/>
      <c r="B259" s="13"/>
      <c r="E259" s="14"/>
      <c r="F259" s="14"/>
      <c r="G259" s="14"/>
    </row>
    <row r="260" spans="1:7" x14ac:dyDescent="0.2">
      <c r="A260" s="16"/>
    </row>
    <row r="261" spans="1:7" x14ac:dyDescent="0.2">
      <c r="A261" s="16"/>
    </row>
    <row r="262" spans="1:7" x14ac:dyDescent="0.2">
      <c r="A262" s="16"/>
    </row>
    <row r="263" spans="1:7" x14ac:dyDescent="0.2">
      <c r="A263" s="16"/>
    </row>
    <row r="264" spans="1:7" x14ac:dyDescent="0.2">
      <c r="A264" s="16"/>
    </row>
    <row r="265" spans="1:7" x14ac:dyDescent="0.2">
      <c r="A265" s="16"/>
    </row>
    <row r="266" spans="1:7" x14ac:dyDescent="0.2">
      <c r="A266" s="16"/>
    </row>
    <row r="267" spans="1:7" x14ac:dyDescent="0.2">
      <c r="A267" s="16"/>
    </row>
    <row r="268" spans="1:7" x14ac:dyDescent="0.2">
      <c r="A268" s="16"/>
    </row>
    <row r="269" spans="1:7" x14ac:dyDescent="0.2">
      <c r="A269" s="16"/>
    </row>
    <row r="270" spans="1:7" x14ac:dyDescent="0.2">
      <c r="A270" s="16"/>
    </row>
    <row r="271" spans="1:7" x14ac:dyDescent="0.2">
      <c r="A271" s="16"/>
    </row>
    <row r="272" spans="1:7" x14ac:dyDescent="0.2">
      <c r="A272" s="16"/>
    </row>
    <row r="273" spans="1:1" x14ac:dyDescent="0.2">
      <c r="A273" s="16"/>
    </row>
    <row r="274" spans="1:1" x14ac:dyDescent="0.2">
      <c r="A274" s="16"/>
    </row>
    <row r="275" spans="1:1" x14ac:dyDescent="0.2">
      <c r="A275" s="16"/>
    </row>
    <row r="276" spans="1:1" x14ac:dyDescent="0.2">
      <c r="A276" s="16"/>
    </row>
    <row r="277" spans="1:1" x14ac:dyDescent="0.2">
      <c r="A277" s="16"/>
    </row>
    <row r="278" spans="1:1" x14ac:dyDescent="0.2">
      <c r="A278" s="16"/>
    </row>
    <row r="279" spans="1:1" x14ac:dyDescent="0.2">
      <c r="A279" s="16"/>
    </row>
    <row r="280" spans="1:1" x14ac:dyDescent="0.2">
      <c r="A280" s="16"/>
    </row>
    <row r="281" spans="1:1" x14ac:dyDescent="0.2">
      <c r="A281" s="16"/>
    </row>
    <row r="282" spans="1:1" x14ac:dyDescent="0.2">
      <c r="A282" s="16"/>
    </row>
    <row r="283" spans="1:1" x14ac:dyDescent="0.2">
      <c r="A283" s="16"/>
    </row>
    <row r="284" spans="1:1" x14ac:dyDescent="0.2">
      <c r="A284" s="16"/>
    </row>
    <row r="285" spans="1:1" x14ac:dyDescent="0.2">
      <c r="A285" s="16"/>
    </row>
    <row r="286" spans="1:1" x14ac:dyDescent="0.2">
      <c r="A286" s="16"/>
    </row>
    <row r="287" spans="1:1" x14ac:dyDescent="0.2">
      <c r="A287" s="16"/>
    </row>
    <row r="288" spans="1:1" x14ac:dyDescent="0.2">
      <c r="A288" s="16"/>
    </row>
    <row r="289" spans="1:1" x14ac:dyDescent="0.2">
      <c r="A289" s="16"/>
    </row>
    <row r="290" spans="1:1" x14ac:dyDescent="0.2">
      <c r="A290" s="16"/>
    </row>
    <row r="291" spans="1:1" x14ac:dyDescent="0.2">
      <c r="A291" s="16"/>
    </row>
    <row r="292" spans="1:1" x14ac:dyDescent="0.2">
      <c r="A292" s="16"/>
    </row>
    <row r="293" spans="1:1" x14ac:dyDescent="0.2">
      <c r="A293" s="16"/>
    </row>
    <row r="294" spans="1:1" x14ac:dyDescent="0.2">
      <c r="A294" s="16"/>
    </row>
    <row r="295" spans="1:1" x14ac:dyDescent="0.2">
      <c r="A295" s="16"/>
    </row>
    <row r="296" spans="1:1" x14ac:dyDescent="0.2">
      <c r="A296" s="16"/>
    </row>
    <row r="297" spans="1:1" x14ac:dyDescent="0.2">
      <c r="A297" s="16"/>
    </row>
    <row r="298" spans="1:1" x14ac:dyDescent="0.2">
      <c r="A298" s="16"/>
    </row>
    <row r="299" spans="1:1" x14ac:dyDescent="0.2">
      <c r="A299" s="16"/>
    </row>
    <row r="300" spans="1:1" x14ac:dyDescent="0.2">
      <c r="A300" s="16"/>
    </row>
    <row r="301" spans="1:1" x14ac:dyDescent="0.2">
      <c r="A301" s="16"/>
    </row>
    <row r="302" spans="1:1" x14ac:dyDescent="0.2">
      <c r="A302" s="16"/>
    </row>
    <row r="303" spans="1:1" x14ac:dyDescent="0.2">
      <c r="A303" s="16"/>
    </row>
    <row r="304" spans="1:1" x14ac:dyDescent="0.2">
      <c r="A304" s="16"/>
    </row>
    <row r="305" spans="1:1" x14ac:dyDescent="0.2">
      <c r="A305" s="16"/>
    </row>
    <row r="306" spans="1:1" x14ac:dyDescent="0.2">
      <c r="A306" s="16"/>
    </row>
    <row r="307" spans="1:1" x14ac:dyDescent="0.2">
      <c r="A307" s="16"/>
    </row>
    <row r="308" spans="1:1" x14ac:dyDescent="0.2">
      <c r="A308" s="16"/>
    </row>
    <row r="309" spans="1:1" x14ac:dyDescent="0.2">
      <c r="A309" s="16"/>
    </row>
    <row r="310" spans="1:1" x14ac:dyDescent="0.2">
      <c r="A310" s="16"/>
    </row>
    <row r="311" spans="1:1" x14ac:dyDescent="0.2">
      <c r="A311" s="16"/>
    </row>
    <row r="312" spans="1:1" x14ac:dyDescent="0.2">
      <c r="A312" s="16"/>
    </row>
    <row r="313" spans="1:1" x14ac:dyDescent="0.2">
      <c r="A313" s="16"/>
    </row>
    <row r="314" spans="1:1" x14ac:dyDescent="0.2">
      <c r="A314" s="16"/>
    </row>
    <row r="315" spans="1:1" x14ac:dyDescent="0.2">
      <c r="A315" s="16"/>
    </row>
    <row r="316" spans="1:1" x14ac:dyDescent="0.2">
      <c r="A316" s="16"/>
    </row>
    <row r="317" spans="1:1" x14ac:dyDescent="0.2">
      <c r="A317" s="16"/>
    </row>
    <row r="318" spans="1:1" x14ac:dyDescent="0.2">
      <c r="A318" s="16"/>
    </row>
    <row r="319" spans="1:1" x14ac:dyDescent="0.2">
      <c r="A319" s="16"/>
    </row>
    <row r="320" spans="1:1" x14ac:dyDescent="0.2">
      <c r="A320" s="16"/>
    </row>
    <row r="321" spans="1:1" x14ac:dyDescent="0.2">
      <c r="A321" s="16"/>
    </row>
    <row r="322" spans="1:1" x14ac:dyDescent="0.2">
      <c r="A322" s="16"/>
    </row>
    <row r="323" spans="1:1" x14ac:dyDescent="0.2">
      <c r="A323" s="16"/>
    </row>
    <row r="324" spans="1:1" x14ac:dyDescent="0.2">
      <c r="A324" s="16"/>
    </row>
    <row r="325" spans="1:1" x14ac:dyDescent="0.2">
      <c r="A325" s="16"/>
    </row>
    <row r="326" spans="1:1" x14ac:dyDescent="0.2">
      <c r="A326" s="16"/>
    </row>
    <row r="327" spans="1:1" x14ac:dyDescent="0.2">
      <c r="A327" s="16"/>
    </row>
  </sheetData>
  <sheetProtection password="CAA5" scenarios="1"/>
  <mergeCells count="13">
    <mergeCell ref="A238:F238"/>
    <mergeCell ref="C244:E244"/>
    <mergeCell ref="C2:G2"/>
    <mergeCell ref="A56:G57"/>
    <mergeCell ref="C5:C7"/>
    <mergeCell ref="B5:B7"/>
    <mergeCell ref="A5:A7"/>
    <mergeCell ref="E5:G5"/>
    <mergeCell ref="G6:G7"/>
    <mergeCell ref="F6:F7"/>
    <mergeCell ref="E6:E7"/>
    <mergeCell ref="D5:D7"/>
    <mergeCell ref="A55:G55"/>
  </mergeCells>
  <phoneticPr fontId="1" type="noConversion"/>
  <conditionalFormatting sqref="G9 D10:G10 F11:F15 G12:G38 D16:G16 F17:F18 D19:G19 F20:F25 D26:F26 F27:F42 D31:E31 D34:E34 D36:E36 D38:E38 D40:E40 G40:G41 D43:G43 F44:G44 D45:G45 G45:G48 F46 D47:G47 F48 D49:G49 F50 G50:G52 D51:G51 F52 D53:G53 F54 G58 D59:G59 F60 G60:G71 D61:G61 F62:F64 D65:G65 F66 D67:G67 F68:F71 D72:G72 F73:G73 D74:G74 F75:G75 D76:G76 F77 D78:G78 F79 D80:G80 F81:F87 G84 D88:G88 F89:G93 D94:G94 F95:G102 D103:G103 F104:F110 G105 G109:G110 D111:G111 F112:G113 D114:G114 G115 F115:F123 G118:G120 G122:G123 D124:G124 F125:F127 D128:G128 F129:F133 D130:E130 G130 D134:G134 F135 D136:G136 F137:F154 D138:E138 G138 D148:E148 G148 D155:G155 F156 D157:G157 F158:F160 G159:G160 D161:G161 F162:F163 D164:G164 F165:F166 D167:G167 F168:F169 D170:G170 F171:F172 D173:G173 F174:F182 D183:G183 F184:F185 D186:G186 F187:G189 D190:G190 F191:G191 D192:G192 F193:F194 D195:G195 F196 D197:G197 F198 D199:G199 F200:F203 D204:G204 F205:F213 G208 G210 D214:G214 F215 D216:G216 F217:G217 D218:G218 F219:G219 D220:G220 F221 D222:G222 F223:F231 D232:G232 F233:F237 D234:E237 G234:G238">
    <cfRule type="cellIs" dxfId="0" priority="17" stopIfTrue="1" operator="equal">
      <formula>0</formula>
    </cfRule>
  </conditionalFormatting>
  <pageMargins left="0.59055118110236227" right="0.43307086614173229" top="0.51181102362204722" bottom="0.39370078740157483" header="0.11811023622047245" footer="0.39370078740157483"/>
  <pageSetup paperSize="9" orientation="landscape" r:id="rId1"/>
  <headerFooter alignWithMargins="0">
    <oddFooter>Page &amp;P</oddFooter>
  </headerFooter>
  <ignoredErrors>
    <ignoredError sqref="G10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2" x14ac:dyDescent="0.2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Fin plan 2021</vt:lpstr>
      <vt:lpstr>Sheet1</vt:lpstr>
      <vt:lpstr>'Fin plan 2021'!Print_Titles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</dc:creator>
  <cp:lastModifiedBy>User</cp:lastModifiedBy>
  <cp:lastPrinted>2021-12-17T11:11:30Z</cp:lastPrinted>
  <dcterms:created xsi:type="dcterms:W3CDTF">2009-12-04T11:32:06Z</dcterms:created>
  <dcterms:modified xsi:type="dcterms:W3CDTF">2023-07-20T08:40:55Z</dcterms:modified>
</cp:coreProperties>
</file>